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"/>
    </mc:Choice>
  </mc:AlternateContent>
  <bookViews>
    <workbookView xWindow="0" yWindow="0" windowWidth="28800" windowHeight="12060" tabRatio="669" firstSheet="2" activeTab="2"/>
  </bookViews>
  <sheets>
    <sheet name="2016년감가상각비" sheetId="25" state="hidden" r:id="rId1"/>
    <sheet name="2017년감가상각비" sheetId="26" state="hidden" r:id="rId2"/>
    <sheet name="자산관리현황" sheetId="33" r:id="rId3"/>
    <sheet name="2018년감가상각비" sheetId="27" state="hidden" r:id="rId4"/>
    <sheet name="자본금현황" sheetId="28" state="hidden" r:id="rId5"/>
  </sheets>
  <definedNames>
    <definedName name="_xlnm._FilterDatabase" localSheetId="2" hidden="1">자산관리현황!$A$1:$F$816</definedName>
    <definedName name="_xlnm.Print_Area" localSheetId="0">'2016년감가상각비'!$L$619:$P$623</definedName>
    <definedName name="_xlnm.Print_Area" localSheetId="1">'2017년감가상각비'!$D$662:$M$666</definedName>
    <definedName name="_xlnm.Print_Area" localSheetId="3">'2018년감가상각비'!$D$659:$M$665</definedName>
    <definedName name="_xlnm.Print_Area" localSheetId="2">자산관리현황!#REF!</definedName>
  </definedNames>
  <calcPr calcId="152511"/>
</workbook>
</file>

<file path=xl/calcChain.xml><?xml version="1.0" encoding="utf-8"?>
<calcChain xmlns="http://schemas.openxmlformats.org/spreadsheetml/2006/main">
  <c r="F726" i="33" l="1"/>
  <c r="F815" i="33" l="1"/>
  <c r="F14" i="33"/>
  <c r="F816" i="33" l="1"/>
  <c r="L629" i="26" l="1"/>
  <c r="L636" i="26" l="1"/>
  <c r="M636" i="26" s="1"/>
  <c r="G638" i="26"/>
  <c r="L642" i="26"/>
  <c r="L643" i="26"/>
  <c r="L644" i="26"/>
  <c r="M644" i="26" s="1"/>
  <c r="N547" i="26" l="1"/>
  <c r="F6" i="26" l="1"/>
  <c r="E6" i="26"/>
  <c r="E10" i="26" s="1"/>
  <c r="E648" i="26" l="1"/>
  <c r="L647" i="26" l="1"/>
  <c r="M647" i="26" s="1"/>
  <c r="N575" i="26"/>
  <c r="O575" i="26" s="1"/>
  <c r="N574" i="26"/>
  <c r="O574" i="26" s="1"/>
  <c r="N573" i="26"/>
  <c r="O573" i="26" s="1"/>
  <c r="K573" i="26" s="1"/>
  <c r="L573" i="26" s="1"/>
  <c r="M573" i="26" s="1"/>
  <c r="N572" i="26"/>
  <c r="O572" i="26" s="1"/>
  <c r="N571" i="26"/>
  <c r="O571" i="26" s="1"/>
  <c r="N570" i="26"/>
  <c r="O570" i="26" s="1"/>
  <c r="K570" i="26" s="1"/>
  <c r="L570" i="26" s="1"/>
  <c r="M570" i="26" s="1"/>
  <c r="H575" i="26"/>
  <c r="K575" i="26" s="1"/>
  <c r="L575" i="26" s="1"/>
  <c r="M575" i="26" s="1"/>
  <c r="H574" i="26"/>
  <c r="H573" i="26"/>
  <c r="H572" i="26"/>
  <c r="H571" i="26"/>
  <c r="K571" i="26" s="1"/>
  <c r="L571" i="26" s="1"/>
  <c r="M571" i="26" s="1"/>
  <c r="H570" i="26"/>
  <c r="P647" i="26"/>
  <c r="N647" i="26"/>
  <c r="O647" i="26" s="1"/>
  <c r="K574" i="26" l="1"/>
  <c r="L574" i="26" s="1"/>
  <c r="M574" i="26" s="1"/>
  <c r="K572" i="26"/>
  <c r="L572" i="26" s="1"/>
  <c r="M572" i="26" s="1"/>
  <c r="D6" i="28"/>
  <c r="D7" i="28" s="1"/>
  <c r="D8" i="28" s="1"/>
  <c r="P643" i="27" l="1"/>
  <c r="K643" i="27" s="1"/>
  <c r="I572" i="27"/>
  <c r="F572" i="27"/>
  <c r="E572" i="27"/>
  <c r="H644" i="27"/>
  <c r="G642" i="27"/>
  <c r="G641" i="27"/>
  <c r="G640" i="27"/>
  <c r="G639" i="27"/>
  <c r="G638" i="27"/>
  <c r="G571" i="27"/>
  <c r="G570" i="27"/>
  <c r="G569" i="27"/>
  <c r="G568" i="27"/>
  <c r="G567" i="27"/>
  <c r="G566" i="27"/>
  <c r="G565" i="27"/>
  <c r="G564" i="27"/>
  <c r="G563" i="27"/>
  <c r="G562" i="27"/>
  <c r="G561" i="27"/>
  <c r="K561" i="27" s="1"/>
  <c r="G560" i="27"/>
  <c r="K560" i="27" s="1"/>
  <c r="G559" i="27"/>
  <c r="K559" i="27" s="1"/>
  <c r="G558" i="27"/>
  <c r="K558" i="27" s="1"/>
  <c r="G557" i="27"/>
  <c r="G556" i="27"/>
  <c r="K556" i="27" s="1"/>
  <c r="G555" i="27"/>
  <c r="K555" i="27" s="1"/>
  <c r="G554" i="27"/>
  <c r="K554" i="27" s="1"/>
  <c r="G553" i="27"/>
  <c r="G552" i="27"/>
  <c r="K552" i="27" s="1"/>
  <c r="G551" i="27"/>
  <c r="K551" i="27" s="1"/>
  <c r="G550" i="27"/>
  <c r="K550" i="27" s="1"/>
  <c r="G549" i="27"/>
  <c r="K549" i="27" s="1"/>
  <c r="G548" i="27"/>
  <c r="K548" i="27" s="1"/>
  <c r="G547" i="27"/>
  <c r="K547" i="27" s="1"/>
  <c r="K570" i="27"/>
  <c r="K569" i="27"/>
  <c r="K568" i="27"/>
  <c r="K567" i="27"/>
  <c r="K566" i="27"/>
  <c r="K565" i="27"/>
  <c r="K564" i="27"/>
  <c r="K563" i="27"/>
  <c r="K562" i="27"/>
  <c r="K557" i="27"/>
  <c r="K553" i="27"/>
  <c r="H571" i="27"/>
  <c r="H572" i="27" s="1"/>
  <c r="K9" i="27"/>
  <c r="K571" i="27" l="1"/>
  <c r="L643" i="27"/>
  <c r="M643" i="27" s="1"/>
  <c r="K8" i="27"/>
  <c r="L8" i="27" s="1"/>
  <c r="M8" i="27" s="1"/>
  <c r="J661" i="27"/>
  <c r="M655" i="27"/>
  <c r="N654" i="27"/>
  <c r="P654" i="27" s="1"/>
  <c r="N653" i="27"/>
  <c r="N655" i="27" s="1"/>
  <c r="P652" i="27"/>
  <c r="P655" i="27" s="1"/>
  <c r="I644" i="27"/>
  <c r="I661" i="27" s="1"/>
  <c r="F644" i="27"/>
  <c r="F661" i="27" s="1"/>
  <c r="E644" i="27"/>
  <c r="E661" i="27" s="1"/>
  <c r="P642" i="27"/>
  <c r="K642" i="27" s="1"/>
  <c r="N642" i="27"/>
  <c r="O642" i="27" s="1"/>
  <c r="P641" i="27"/>
  <c r="K641" i="27" s="1"/>
  <c r="N641" i="27"/>
  <c r="O641" i="27" s="1"/>
  <c r="P640" i="27"/>
  <c r="K640" i="27" s="1"/>
  <c r="N640" i="27"/>
  <c r="O640" i="27" s="1"/>
  <c r="P639" i="27"/>
  <c r="K639" i="27" s="1"/>
  <c r="N639" i="27"/>
  <c r="O639" i="27" s="1"/>
  <c r="L639" i="27" s="1"/>
  <c r="M639" i="27" s="1"/>
  <c r="P638" i="27"/>
  <c r="K638" i="27" s="1"/>
  <c r="N638" i="27"/>
  <c r="O638" i="27" s="1"/>
  <c r="P637" i="27"/>
  <c r="K637" i="27"/>
  <c r="L637" i="27" s="1"/>
  <c r="M637" i="27" s="1"/>
  <c r="G637" i="27"/>
  <c r="P636" i="27"/>
  <c r="K636" i="27" s="1"/>
  <c r="L636" i="27" s="1"/>
  <c r="M636" i="27" s="1"/>
  <c r="G636" i="27"/>
  <c r="P635" i="27"/>
  <c r="K635" i="27" s="1"/>
  <c r="L635" i="27" s="1"/>
  <c r="M635" i="27" s="1"/>
  <c r="G635" i="27"/>
  <c r="P634" i="27"/>
  <c r="K634" i="27" s="1"/>
  <c r="L634" i="27" s="1"/>
  <c r="M634" i="27" s="1"/>
  <c r="G634" i="27"/>
  <c r="P633" i="27"/>
  <c r="K633" i="27" s="1"/>
  <c r="L633" i="27" s="1"/>
  <c r="M633" i="27" s="1"/>
  <c r="G633" i="27"/>
  <c r="P632" i="27"/>
  <c r="K632" i="27" s="1"/>
  <c r="L632" i="27" s="1"/>
  <c r="M632" i="27" s="1"/>
  <c r="G632" i="27"/>
  <c r="P631" i="27"/>
  <c r="K631" i="27" s="1"/>
  <c r="L631" i="27" s="1"/>
  <c r="M631" i="27" s="1"/>
  <c r="G631" i="27"/>
  <c r="P630" i="27"/>
  <c r="K630" i="27" s="1"/>
  <c r="L630" i="27" s="1"/>
  <c r="M630" i="27" s="1"/>
  <c r="G630" i="27"/>
  <c r="P629" i="27"/>
  <c r="K629" i="27" s="1"/>
  <c r="L629" i="27" s="1"/>
  <c r="M629" i="27" s="1"/>
  <c r="G629" i="27"/>
  <c r="P628" i="27"/>
  <c r="K628" i="27" s="1"/>
  <c r="L628" i="27" s="1"/>
  <c r="M628" i="27" s="1"/>
  <c r="G628" i="27"/>
  <c r="P627" i="27"/>
  <c r="K627" i="27" s="1"/>
  <c r="L627" i="27" s="1"/>
  <c r="M627" i="27" s="1"/>
  <c r="G627" i="27"/>
  <c r="P626" i="27"/>
  <c r="K626" i="27" s="1"/>
  <c r="L626" i="27" s="1"/>
  <c r="M626" i="27" s="1"/>
  <c r="G626" i="27"/>
  <c r="P625" i="27"/>
  <c r="K625" i="27" s="1"/>
  <c r="L625" i="27" s="1"/>
  <c r="M625" i="27" s="1"/>
  <c r="G625" i="27"/>
  <c r="P624" i="27"/>
  <c r="G624" i="27"/>
  <c r="K624" i="27" s="1"/>
  <c r="L624" i="27" s="1"/>
  <c r="M624" i="27" s="1"/>
  <c r="P623" i="27"/>
  <c r="G623" i="27"/>
  <c r="K623" i="27" s="1"/>
  <c r="L623" i="27" s="1"/>
  <c r="M623" i="27" s="1"/>
  <c r="P622" i="27"/>
  <c r="G622" i="27"/>
  <c r="K622" i="27" s="1"/>
  <c r="L622" i="27" s="1"/>
  <c r="M622" i="27" s="1"/>
  <c r="P621" i="27"/>
  <c r="G621" i="27"/>
  <c r="K621" i="27" s="1"/>
  <c r="L621" i="27" s="1"/>
  <c r="M621" i="27" s="1"/>
  <c r="P620" i="27"/>
  <c r="G620" i="27"/>
  <c r="K620" i="27" s="1"/>
  <c r="L620" i="27" s="1"/>
  <c r="M620" i="27" s="1"/>
  <c r="P619" i="27"/>
  <c r="G619" i="27"/>
  <c r="K619" i="27" s="1"/>
  <c r="L619" i="27" s="1"/>
  <c r="M619" i="27" s="1"/>
  <c r="G618" i="27"/>
  <c r="K618" i="27" s="1"/>
  <c r="L618" i="27" s="1"/>
  <c r="M618" i="27" s="1"/>
  <c r="G617" i="27"/>
  <c r="K617" i="27" s="1"/>
  <c r="L617" i="27" s="1"/>
  <c r="M617" i="27" s="1"/>
  <c r="G616" i="27"/>
  <c r="K616" i="27" s="1"/>
  <c r="L616" i="27" s="1"/>
  <c r="M616" i="27" s="1"/>
  <c r="G615" i="27"/>
  <c r="K615" i="27" s="1"/>
  <c r="L615" i="27" s="1"/>
  <c r="M615" i="27" s="1"/>
  <c r="G614" i="27"/>
  <c r="K614" i="27" s="1"/>
  <c r="L614" i="27" s="1"/>
  <c r="M614" i="27" s="1"/>
  <c r="G613" i="27"/>
  <c r="K613" i="27" s="1"/>
  <c r="L613" i="27" s="1"/>
  <c r="M613" i="27" s="1"/>
  <c r="G612" i="27"/>
  <c r="K612" i="27" s="1"/>
  <c r="L612" i="27" s="1"/>
  <c r="M612" i="27" s="1"/>
  <c r="G611" i="27"/>
  <c r="K611" i="27" s="1"/>
  <c r="L611" i="27" s="1"/>
  <c r="M611" i="27" s="1"/>
  <c r="G610" i="27"/>
  <c r="K610" i="27" s="1"/>
  <c r="L610" i="27" s="1"/>
  <c r="M610" i="27" s="1"/>
  <c r="G609" i="27"/>
  <c r="K609" i="27" s="1"/>
  <c r="L609" i="27" s="1"/>
  <c r="M609" i="27" s="1"/>
  <c r="G608" i="27"/>
  <c r="K608" i="27" s="1"/>
  <c r="L608" i="27" s="1"/>
  <c r="M608" i="27" s="1"/>
  <c r="G607" i="27"/>
  <c r="K607" i="27" s="1"/>
  <c r="L607" i="27" s="1"/>
  <c r="M607" i="27" s="1"/>
  <c r="G606" i="27"/>
  <c r="K606" i="27" s="1"/>
  <c r="L606" i="27" s="1"/>
  <c r="M606" i="27" s="1"/>
  <c r="G605" i="27"/>
  <c r="K605" i="27" s="1"/>
  <c r="L605" i="27" s="1"/>
  <c r="M605" i="27" s="1"/>
  <c r="G604" i="27"/>
  <c r="K604" i="27" s="1"/>
  <c r="L604" i="27" s="1"/>
  <c r="M604" i="27" s="1"/>
  <c r="G603" i="27"/>
  <c r="K603" i="27" s="1"/>
  <c r="L603" i="27" s="1"/>
  <c r="M603" i="27" s="1"/>
  <c r="G602" i="27"/>
  <c r="K602" i="27" s="1"/>
  <c r="L602" i="27" s="1"/>
  <c r="M602" i="27" s="1"/>
  <c r="G601" i="27"/>
  <c r="K601" i="27" s="1"/>
  <c r="L601" i="27" s="1"/>
  <c r="M601" i="27" s="1"/>
  <c r="G600" i="27"/>
  <c r="K600" i="27" s="1"/>
  <c r="L600" i="27" s="1"/>
  <c r="M600" i="27" s="1"/>
  <c r="G599" i="27"/>
  <c r="K599" i="27" s="1"/>
  <c r="L599" i="27" s="1"/>
  <c r="M599" i="27" s="1"/>
  <c r="G598" i="27"/>
  <c r="K598" i="27" s="1"/>
  <c r="L598" i="27" s="1"/>
  <c r="M598" i="27" s="1"/>
  <c r="G597" i="27"/>
  <c r="K597" i="27" s="1"/>
  <c r="L597" i="27" s="1"/>
  <c r="M597" i="27" s="1"/>
  <c r="G596" i="27"/>
  <c r="K596" i="27" s="1"/>
  <c r="L596" i="27" s="1"/>
  <c r="M596" i="27" s="1"/>
  <c r="G595" i="27"/>
  <c r="K595" i="27" s="1"/>
  <c r="L595" i="27" s="1"/>
  <c r="M595" i="27" s="1"/>
  <c r="G594" i="27"/>
  <c r="K594" i="27" s="1"/>
  <c r="L594" i="27" s="1"/>
  <c r="M594" i="27" s="1"/>
  <c r="G593" i="27"/>
  <c r="K593" i="27" s="1"/>
  <c r="L593" i="27" s="1"/>
  <c r="M593" i="27" s="1"/>
  <c r="G592" i="27"/>
  <c r="K592" i="27" s="1"/>
  <c r="L592" i="27" s="1"/>
  <c r="M592" i="27" s="1"/>
  <c r="G591" i="27"/>
  <c r="K591" i="27" s="1"/>
  <c r="L591" i="27" s="1"/>
  <c r="M591" i="27" s="1"/>
  <c r="G590" i="27"/>
  <c r="K590" i="27" s="1"/>
  <c r="L590" i="27" s="1"/>
  <c r="M590" i="27" s="1"/>
  <c r="G589" i="27"/>
  <c r="K589" i="27" s="1"/>
  <c r="L589" i="27" s="1"/>
  <c r="M589" i="27" s="1"/>
  <c r="G588" i="27"/>
  <c r="K588" i="27" s="1"/>
  <c r="L588" i="27" s="1"/>
  <c r="M588" i="27" s="1"/>
  <c r="G587" i="27"/>
  <c r="K587" i="27" s="1"/>
  <c r="L587" i="27" s="1"/>
  <c r="M587" i="27" s="1"/>
  <c r="G586" i="27"/>
  <c r="K586" i="27" s="1"/>
  <c r="L586" i="27" s="1"/>
  <c r="M586" i="27" s="1"/>
  <c r="G585" i="27"/>
  <c r="K585" i="27" s="1"/>
  <c r="L585" i="27" s="1"/>
  <c r="M585" i="27" s="1"/>
  <c r="G584" i="27"/>
  <c r="K584" i="27" s="1"/>
  <c r="L584" i="27" s="1"/>
  <c r="M584" i="27" s="1"/>
  <c r="G583" i="27"/>
  <c r="K583" i="27" s="1"/>
  <c r="L583" i="27" s="1"/>
  <c r="M583" i="27" s="1"/>
  <c r="G582" i="27"/>
  <c r="K582" i="27" s="1"/>
  <c r="L582" i="27" s="1"/>
  <c r="M582" i="27" s="1"/>
  <c r="G581" i="27"/>
  <c r="K581" i="27" s="1"/>
  <c r="L581" i="27" s="1"/>
  <c r="M581" i="27" s="1"/>
  <c r="G580" i="27"/>
  <c r="K580" i="27" s="1"/>
  <c r="L580" i="27" s="1"/>
  <c r="M580" i="27" s="1"/>
  <c r="G579" i="27"/>
  <c r="K579" i="27" s="1"/>
  <c r="L579" i="27" s="1"/>
  <c r="M579" i="27" s="1"/>
  <c r="G578" i="27"/>
  <c r="K578" i="27" s="1"/>
  <c r="L578" i="27" s="1"/>
  <c r="M578" i="27" s="1"/>
  <c r="G577" i="27"/>
  <c r="K577" i="27" s="1"/>
  <c r="L577" i="27" s="1"/>
  <c r="M577" i="27" s="1"/>
  <c r="G576" i="27"/>
  <c r="K576" i="27" s="1"/>
  <c r="L576" i="27" s="1"/>
  <c r="M576" i="27" s="1"/>
  <c r="G575" i="27"/>
  <c r="K575" i="27" s="1"/>
  <c r="L575" i="27" s="1"/>
  <c r="M575" i="27" s="1"/>
  <c r="G574" i="27"/>
  <c r="K574" i="27" s="1"/>
  <c r="L574" i="27" s="1"/>
  <c r="M574" i="27" s="1"/>
  <c r="G573" i="27"/>
  <c r="J572" i="27"/>
  <c r="J660" i="27" s="1"/>
  <c r="I660" i="27"/>
  <c r="F660" i="27"/>
  <c r="N570" i="27"/>
  <c r="O570" i="27" s="1"/>
  <c r="L570" i="27"/>
  <c r="M570" i="27" s="1"/>
  <c r="N569" i="27"/>
  <c r="O569" i="27" s="1"/>
  <c r="N568" i="27"/>
  <c r="O568" i="27" s="1"/>
  <c r="L568" i="27"/>
  <c r="M568" i="27" s="1"/>
  <c r="N567" i="27"/>
  <c r="O567" i="27" s="1"/>
  <c r="N566" i="27"/>
  <c r="O566" i="27" s="1"/>
  <c r="N565" i="27"/>
  <c r="O565" i="27" s="1"/>
  <c r="N564" i="27"/>
  <c r="O564" i="27" s="1"/>
  <c r="N563" i="27"/>
  <c r="O563" i="27" s="1"/>
  <c r="N562" i="27"/>
  <c r="O562" i="27" s="1"/>
  <c r="L562" i="27"/>
  <c r="M562" i="27" s="1"/>
  <c r="N561" i="27"/>
  <c r="O561" i="27" s="1"/>
  <c r="N560" i="27"/>
  <c r="O560" i="27" s="1"/>
  <c r="N559" i="27"/>
  <c r="O559" i="27" s="1"/>
  <c r="N558" i="27"/>
  <c r="O558" i="27" s="1"/>
  <c r="N557" i="27"/>
  <c r="O557" i="27" s="1"/>
  <c r="N556" i="27"/>
  <c r="O556" i="27" s="1"/>
  <c r="N555" i="27"/>
  <c r="O555" i="27" s="1"/>
  <c r="N554" i="27"/>
  <c r="O554" i="27" s="1"/>
  <c r="N553" i="27"/>
  <c r="O553" i="27" s="1"/>
  <c r="N552" i="27"/>
  <c r="O552" i="27" s="1"/>
  <c r="N551" i="27"/>
  <c r="O551" i="27" s="1"/>
  <c r="N550" i="27"/>
  <c r="O550" i="27" s="1"/>
  <c r="N549" i="27"/>
  <c r="O549" i="27" s="1"/>
  <c r="N548" i="27"/>
  <c r="O548" i="27" s="1"/>
  <c r="N547" i="27"/>
  <c r="O547" i="27" s="1"/>
  <c r="G546" i="27"/>
  <c r="K546" i="27" s="1"/>
  <c r="L546" i="27" s="1"/>
  <c r="M546" i="27" s="1"/>
  <c r="G545" i="27"/>
  <c r="G544" i="27"/>
  <c r="K544" i="27" s="1"/>
  <c r="L544" i="27" s="1"/>
  <c r="M544" i="27" s="1"/>
  <c r="G543" i="27"/>
  <c r="G542" i="27"/>
  <c r="K542" i="27" s="1"/>
  <c r="L542" i="27" s="1"/>
  <c r="M542" i="27" s="1"/>
  <c r="G541" i="27"/>
  <c r="G540" i="27"/>
  <c r="K540" i="27" s="1"/>
  <c r="L540" i="27" s="1"/>
  <c r="M540" i="27" s="1"/>
  <c r="G539" i="27"/>
  <c r="G538" i="27"/>
  <c r="K538" i="27" s="1"/>
  <c r="L538" i="27" s="1"/>
  <c r="M538" i="27" s="1"/>
  <c r="G537" i="27"/>
  <c r="G536" i="27"/>
  <c r="K536" i="27" s="1"/>
  <c r="L536" i="27" s="1"/>
  <c r="M536" i="27" s="1"/>
  <c r="G535" i="27"/>
  <c r="G534" i="27"/>
  <c r="K534" i="27" s="1"/>
  <c r="L534" i="27" s="1"/>
  <c r="M534" i="27" s="1"/>
  <c r="G533" i="27"/>
  <c r="G532" i="27"/>
  <c r="K532" i="27" s="1"/>
  <c r="L532" i="27" s="1"/>
  <c r="M532" i="27" s="1"/>
  <c r="G531" i="27"/>
  <c r="K531" i="27" s="1"/>
  <c r="L531" i="27" s="1"/>
  <c r="M531" i="27" s="1"/>
  <c r="G530" i="27"/>
  <c r="K530" i="27" s="1"/>
  <c r="L530" i="27" s="1"/>
  <c r="M530" i="27" s="1"/>
  <c r="G529" i="27"/>
  <c r="G528" i="27"/>
  <c r="K528" i="27" s="1"/>
  <c r="L528" i="27" s="1"/>
  <c r="M528" i="27" s="1"/>
  <c r="G527" i="27"/>
  <c r="K527" i="27" s="1"/>
  <c r="L527" i="27" s="1"/>
  <c r="M527" i="27" s="1"/>
  <c r="G526" i="27"/>
  <c r="K526" i="27" s="1"/>
  <c r="L526" i="27" s="1"/>
  <c r="M526" i="27" s="1"/>
  <c r="G525" i="27"/>
  <c r="G524" i="27"/>
  <c r="K524" i="27" s="1"/>
  <c r="L524" i="27" s="1"/>
  <c r="M524" i="27" s="1"/>
  <c r="G523" i="27"/>
  <c r="K523" i="27" s="1"/>
  <c r="L523" i="27" s="1"/>
  <c r="M523" i="27" s="1"/>
  <c r="G522" i="27"/>
  <c r="K522" i="27" s="1"/>
  <c r="L522" i="27" s="1"/>
  <c r="M522" i="27" s="1"/>
  <c r="G521" i="27"/>
  <c r="G520" i="27"/>
  <c r="K520" i="27" s="1"/>
  <c r="L520" i="27" s="1"/>
  <c r="M520" i="27" s="1"/>
  <c r="G519" i="27"/>
  <c r="K519" i="27" s="1"/>
  <c r="L519" i="27" s="1"/>
  <c r="M519" i="27" s="1"/>
  <c r="G518" i="27"/>
  <c r="K518" i="27" s="1"/>
  <c r="L518" i="27" s="1"/>
  <c r="M518" i="27" s="1"/>
  <c r="G517" i="27"/>
  <c r="G516" i="27"/>
  <c r="K516" i="27" s="1"/>
  <c r="L516" i="27" s="1"/>
  <c r="M516" i="27" s="1"/>
  <c r="G515" i="27"/>
  <c r="K515" i="27" s="1"/>
  <c r="L515" i="27" s="1"/>
  <c r="M515" i="27" s="1"/>
  <c r="G514" i="27"/>
  <c r="K514" i="27" s="1"/>
  <c r="L514" i="27" s="1"/>
  <c r="M514" i="27" s="1"/>
  <c r="G513" i="27"/>
  <c r="G512" i="27"/>
  <c r="K512" i="27" s="1"/>
  <c r="L512" i="27" s="1"/>
  <c r="M512" i="27" s="1"/>
  <c r="G511" i="27"/>
  <c r="G510" i="27"/>
  <c r="G509" i="27"/>
  <c r="K509" i="27" s="1"/>
  <c r="L509" i="27" s="1"/>
  <c r="M509" i="27" s="1"/>
  <c r="G508" i="27"/>
  <c r="K508" i="27" s="1"/>
  <c r="L508" i="27" s="1"/>
  <c r="M508" i="27" s="1"/>
  <c r="G507" i="27"/>
  <c r="G506" i="27"/>
  <c r="G505" i="27"/>
  <c r="K505" i="27" s="1"/>
  <c r="L505" i="27" s="1"/>
  <c r="M505" i="27" s="1"/>
  <c r="G504" i="27"/>
  <c r="K504" i="27" s="1"/>
  <c r="L504" i="27" s="1"/>
  <c r="M504" i="27" s="1"/>
  <c r="G503" i="27"/>
  <c r="G502" i="27"/>
  <c r="G501" i="27"/>
  <c r="K501" i="27" s="1"/>
  <c r="L501" i="27" s="1"/>
  <c r="M501" i="27" s="1"/>
  <c r="G500" i="27"/>
  <c r="K500" i="27" s="1"/>
  <c r="L500" i="27" s="1"/>
  <c r="M500" i="27" s="1"/>
  <c r="G499" i="27"/>
  <c r="G498" i="27"/>
  <c r="G497" i="27"/>
  <c r="K497" i="27" s="1"/>
  <c r="L497" i="27" s="1"/>
  <c r="M497" i="27" s="1"/>
  <c r="G496" i="27"/>
  <c r="K496" i="27" s="1"/>
  <c r="L496" i="27" s="1"/>
  <c r="M496" i="27" s="1"/>
  <c r="G495" i="27"/>
  <c r="G494" i="27"/>
  <c r="G493" i="27"/>
  <c r="K493" i="27" s="1"/>
  <c r="L493" i="27" s="1"/>
  <c r="M493" i="27" s="1"/>
  <c r="G492" i="27"/>
  <c r="K492" i="27" s="1"/>
  <c r="L492" i="27" s="1"/>
  <c r="M492" i="27" s="1"/>
  <c r="G491" i="27"/>
  <c r="G490" i="27"/>
  <c r="G489" i="27"/>
  <c r="K489" i="27" s="1"/>
  <c r="L489" i="27" s="1"/>
  <c r="M489" i="27" s="1"/>
  <c r="G488" i="27"/>
  <c r="K488" i="27" s="1"/>
  <c r="L488" i="27" s="1"/>
  <c r="M488" i="27" s="1"/>
  <c r="G487" i="27"/>
  <c r="G486" i="27"/>
  <c r="G485" i="27"/>
  <c r="K485" i="27" s="1"/>
  <c r="L485" i="27" s="1"/>
  <c r="M485" i="27" s="1"/>
  <c r="G484" i="27"/>
  <c r="K484" i="27" s="1"/>
  <c r="L484" i="27" s="1"/>
  <c r="M484" i="27" s="1"/>
  <c r="G483" i="27"/>
  <c r="G482" i="27"/>
  <c r="G481" i="27"/>
  <c r="K481" i="27" s="1"/>
  <c r="L481" i="27" s="1"/>
  <c r="M481" i="27" s="1"/>
  <c r="G480" i="27"/>
  <c r="K480" i="27" s="1"/>
  <c r="L480" i="27" s="1"/>
  <c r="M480" i="27" s="1"/>
  <c r="G479" i="27"/>
  <c r="G478" i="27"/>
  <c r="G477" i="27"/>
  <c r="K477" i="27" s="1"/>
  <c r="L477" i="27" s="1"/>
  <c r="M477" i="27" s="1"/>
  <c r="G476" i="27"/>
  <c r="K476" i="27" s="1"/>
  <c r="L476" i="27" s="1"/>
  <c r="M476" i="27" s="1"/>
  <c r="G475" i="27"/>
  <c r="G474" i="27"/>
  <c r="G473" i="27"/>
  <c r="K473" i="27" s="1"/>
  <c r="L473" i="27" s="1"/>
  <c r="M473" i="27" s="1"/>
  <c r="G472" i="27"/>
  <c r="K472" i="27" s="1"/>
  <c r="L472" i="27" s="1"/>
  <c r="M472" i="27" s="1"/>
  <c r="G471" i="27"/>
  <c r="G470" i="27"/>
  <c r="G469" i="27"/>
  <c r="K469" i="27" s="1"/>
  <c r="L469" i="27" s="1"/>
  <c r="M469" i="27" s="1"/>
  <c r="G468" i="27"/>
  <c r="G467" i="27"/>
  <c r="G466" i="27"/>
  <c r="G465" i="27"/>
  <c r="K465" i="27" s="1"/>
  <c r="L465" i="27" s="1"/>
  <c r="M465" i="27" s="1"/>
  <c r="G464" i="27"/>
  <c r="G463" i="27"/>
  <c r="G462" i="27"/>
  <c r="G461" i="27"/>
  <c r="K461" i="27" s="1"/>
  <c r="L461" i="27" s="1"/>
  <c r="M461" i="27" s="1"/>
  <c r="G460" i="27"/>
  <c r="G459" i="27"/>
  <c r="G458" i="27"/>
  <c r="G457" i="27"/>
  <c r="G456" i="27"/>
  <c r="K456" i="27" s="1"/>
  <c r="G455" i="27"/>
  <c r="K455" i="27" s="1"/>
  <c r="G454" i="27"/>
  <c r="K454" i="27" s="1"/>
  <c r="G453" i="27"/>
  <c r="K453" i="27" s="1"/>
  <c r="L453" i="27" s="1"/>
  <c r="M453" i="27" s="1"/>
  <c r="G452" i="27"/>
  <c r="K452" i="27" s="1"/>
  <c r="G451" i="27"/>
  <c r="K451" i="27" s="1"/>
  <c r="G450" i="27"/>
  <c r="K450" i="27" s="1"/>
  <c r="G449" i="27"/>
  <c r="G448" i="27"/>
  <c r="G447" i="27"/>
  <c r="G446" i="27"/>
  <c r="G445" i="27"/>
  <c r="G444" i="27"/>
  <c r="G443" i="27"/>
  <c r="G442" i="27"/>
  <c r="G441" i="27"/>
  <c r="G440" i="27"/>
  <c r="G439" i="27"/>
  <c r="G438" i="27"/>
  <c r="G437" i="27"/>
  <c r="G436" i="27"/>
  <c r="G435" i="27"/>
  <c r="G434" i="27"/>
  <c r="G433" i="27"/>
  <c r="G432" i="27"/>
  <c r="G431" i="27"/>
  <c r="K431" i="27" s="1"/>
  <c r="L431" i="27" s="1"/>
  <c r="M431" i="27" s="1"/>
  <c r="G430" i="27"/>
  <c r="K430" i="27" s="1"/>
  <c r="L430" i="27" s="1"/>
  <c r="M430" i="27" s="1"/>
  <c r="G429" i="27"/>
  <c r="K429" i="27" s="1"/>
  <c r="L429" i="27" s="1"/>
  <c r="M429" i="27" s="1"/>
  <c r="G428" i="27"/>
  <c r="K428" i="27" s="1"/>
  <c r="L428" i="27" s="1"/>
  <c r="M428" i="27" s="1"/>
  <c r="G427" i="27"/>
  <c r="K427" i="27" s="1"/>
  <c r="L427" i="27" s="1"/>
  <c r="M427" i="27" s="1"/>
  <c r="G426" i="27"/>
  <c r="K426" i="27" s="1"/>
  <c r="L426" i="27" s="1"/>
  <c r="M426" i="27" s="1"/>
  <c r="G425" i="27"/>
  <c r="K425" i="27" s="1"/>
  <c r="L425" i="27" s="1"/>
  <c r="M425" i="27" s="1"/>
  <c r="G424" i="27"/>
  <c r="K424" i="27" s="1"/>
  <c r="L424" i="27" s="1"/>
  <c r="M424" i="27" s="1"/>
  <c r="G423" i="27"/>
  <c r="K423" i="27" s="1"/>
  <c r="L423" i="27" s="1"/>
  <c r="M423" i="27" s="1"/>
  <c r="G422" i="27"/>
  <c r="K422" i="27" s="1"/>
  <c r="L422" i="27" s="1"/>
  <c r="M422" i="27" s="1"/>
  <c r="G421" i="27"/>
  <c r="K421" i="27" s="1"/>
  <c r="L421" i="27" s="1"/>
  <c r="M421" i="27" s="1"/>
  <c r="G420" i="27"/>
  <c r="K420" i="27" s="1"/>
  <c r="L420" i="27" s="1"/>
  <c r="M420" i="27" s="1"/>
  <c r="G419" i="27"/>
  <c r="K419" i="27" s="1"/>
  <c r="L419" i="27" s="1"/>
  <c r="M419" i="27" s="1"/>
  <c r="G418" i="27"/>
  <c r="K418" i="27" s="1"/>
  <c r="L418" i="27" s="1"/>
  <c r="M418" i="27" s="1"/>
  <c r="G417" i="27"/>
  <c r="K417" i="27" s="1"/>
  <c r="L417" i="27" s="1"/>
  <c r="M417" i="27" s="1"/>
  <c r="G416" i="27"/>
  <c r="K416" i="27" s="1"/>
  <c r="L416" i="27" s="1"/>
  <c r="M416" i="27" s="1"/>
  <c r="G415" i="27"/>
  <c r="K415" i="27" s="1"/>
  <c r="L415" i="27" s="1"/>
  <c r="M415" i="27" s="1"/>
  <c r="G414" i="27"/>
  <c r="K414" i="27" s="1"/>
  <c r="L414" i="27" s="1"/>
  <c r="M414" i="27" s="1"/>
  <c r="G413" i="27"/>
  <c r="K413" i="27" s="1"/>
  <c r="L413" i="27" s="1"/>
  <c r="M413" i="27" s="1"/>
  <c r="G412" i="27"/>
  <c r="K412" i="27" s="1"/>
  <c r="L412" i="27" s="1"/>
  <c r="M412" i="27" s="1"/>
  <c r="G411" i="27"/>
  <c r="K411" i="27" s="1"/>
  <c r="L411" i="27" s="1"/>
  <c r="M411" i="27" s="1"/>
  <c r="G410" i="27"/>
  <c r="K410" i="27" s="1"/>
  <c r="L410" i="27" s="1"/>
  <c r="M410" i="27" s="1"/>
  <c r="G409" i="27"/>
  <c r="K409" i="27" s="1"/>
  <c r="L409" i="27" s="1"/>
  <c r="M409" i="27" s="1"/>
  <c r="G408" i="27"/>
  <c r="K408" i="27" s="1"/>
  <c r="L408" i="27" s="1"/>
  <c r="M408" i="27" s="1"/>
  <c r="G407" i="27"/>
  <c r="K407" i="27" s="1"/>
  <c r="L407" i="27" s="1"/>
  <c r="M407" i="27" s="1"/>
  <c r="G406" i="27"/>
  <c r="K406" i="27" s="1"/>
  <c r="L406" i="27" s="1"/>
  <c r="M406" i="27" s="1"/>
  <c r="G405" i="27"/>
  <c r="K405" i="27" s="1"/>
  <c r="L405" i="27" s="1"/>
  <c r="M405" i="27" s="1"/>
  <c r="G404" i="27"/>
  <c r="K404" i="27" s="1"/>
  <c r="L404" i="27" s="1"/>
  <c r="M404" i="27" s="1"/>
  <c r="G403" i="27"/>
  <c r="K403" i="27" s="1"/>
  <c r="L403" i="27" s="1"/>
  <c r="M403" i="27" s="1"/>
  <c r="G402" i="27"/>
  <c r="K402" i="27" s="1"/>
  <c r="L402" i="27" s="1"/>
  <c r="M402" i="27" s="1"/>
  <c r="G401" i="27"/>
  <c r="K401" i="27" s="1"/>
  <c r="L401" i="27" s="1"/>
  <c r="M401" i="27" s="1"/>
  <c r="G400" i="27"/>
  <c r="K400" i="27" s="1"/>
  <c r="L400" i="27" s="1"/>
  <c r="M400" i="27" s="1"/>
  <c r="G399" i="27"/>
  <c r="K399" i="27" s="1"/>
  <c r="L399" i="27" s="1"/>
  <c r="M399" i="27" s="1"/>
  <c r="G398" i="27"/>
  <c r="K398" i="27" s="1"/>
  <c r="L398" i="27" s="1"/>
  <c r="M398" i="27" s="1"/>
  <c r="G397" i="27"/>
  <c r="K397" i="27" s="1"/>
  <c r="L397" i="27" s="1"/>
  <c r="M397" i="27" s="1"/>
  <c r="G396" i="27"/>
  <c r="K396" i="27" s="1"/>
  <c r="L396" i="27" s="1"/>
  <c r="M396" i="27" s="1"/>
  <c r="G395" i="27"/>
  <c r="K395" i="27" s="1"/>
  <c r="L395" i="27" s="1"/>
  <c r="M395" i="27" s="1"/>
  <c r="G394" i="27"/>
  <c r="K394" i="27" s="1"/>
  <c r="L394" i="27" s="1"/>
  <c r="M394" i="27" s="1"/>
  <c r="G393" i="27"/>
  <c r="K393" i="27" s="1"/>
  <c r="L393" i="27" s="1"/>
  <c r="M393" i="27" s="1"/>
  <c r="G392" i="27"/>
  <c r="K392" i="27" s="1"/>
  <c r="L392" i="27" s="1"/>
  <c r="M392" i="27" s="1"/>
  <c r="G391" i="27"/>
  <c r="K391" i="27" s="1"/>
  <c r="L391" i="27" s="1"/>
  <c r="M391" i="27" s="1"/>
  <c r="G390" i="27"/>
  <c r="K390" i="27" s="1"/>
  <c r="L390" i="27" s="1"/>
  <c r="M390" i="27" s="1"/>
  <c r="G389" i="27"/>
  <c r="K389" i="27" s="1"/>
  <c r="L389" i="27" s="1"/>
  <c r="M389" i="27" s="1"/>
  <c r="G388" i="27"/>
  <c r="K388" i="27" s="1"/>
  <c r="L388" i="27" s="1"/>
  <c r="M388" i="27" s="1"/>
  <c r="G387" i="27"/>
  <c r="K387" i="27" s="1"/>
  <c r="L387" i="27" s="1"/>
  <c r="M387" i="27" s="1"/>
  <c r="G386" i="27"/>
  <c r="K386" i="27" s="1"/>
  <c r="L386" i="27" s="1"/>
  <c r="M386" i="27" s="1"/>
  <c r="G385" i="27"/>
  <c r="K385" i="27" s="1"/>
  <c r="L385" i="27" s="1"/>
  <c r="M385" i="27" s="1"/>
  <c r="G384" i="27"/>
  <c r="K384" i="27" s="1"/>
  <c r="L384" i="27" s="1"/>
  <c r="M384" i="27" s="1"/>
  <c r="G383" i="27"/>
  <c r="K383" i="27" s="1"/>
  <c r="L383" i="27" s="1"/>
  <c r="M383" i="27" s="1"/>
  <c r="G382" i="27"/>
  <c r="K382" i="27" s="1"/>
  <c r="L382" i="27" s="1"/>
  <c r="M382" i="27" s="1"/>
  <c r="G381" i="27"/>
  <c r="K381" i="27" s="1"/>
  <c r="L381" i="27" s="1"/>
  <c r="M381" i="27" s="1"/>
  <c r="G380" i="27"/>
  <c r="K380" i="27" s="1"/>
  <c r="L380" i="27" s="1"/>
  <c r="M380" i="27" s="1"/>
  <c r="G379" i="27"/>
  <c r="K379" i="27" s="1"/>
  <c r="L379" i="27" s="1"/>
  <c r="M379" i="27" s="1"/>
  <c r="G378" i="27"/>
  <c r="K378" i="27" s="1"/>
  <c r="L378" i="27" s="1"/>
  <c r="M378" i="27" s="1"/>
  <c r="G377" i="27"/>
  <c r="K377" i="27" s="1"/>
  <c r="L377" i="27" s="1"/>
  <c r="M377" i="27" s="1"/>
  <c r="G376" i="27"/>
  <c r="K376" i="27" s="1"/>
  <c r="L376" i="27" s="1"/>
  <c r="M376" i="27" s="1"/>
  <c r="G375" i="27"/>
  <c r="K375" i="27" s="1"/>
  <c r="L375" i="27" s="1"/>
  <c r="M375" i="27" s="1"/>
  <c r="G374" i="27"/>
  <c r="K374" i="27" s="1"/>
  <c r="L374" i="27" s="1"/>
  <c r="M374" i="27" s="1"/>
  <c r="G373" i="27"/>
  <c r="K373" i="27" s="1"/>
  <c r="L373" i="27" s="1"/>
  <c r="M373" i="27" s="1"/>
  <c r="G372" i="27"/>
  <c r="K372" i="27" s="1"/>
  <c r="L372" i="27" s="1"/>
  <c r="M372" i="27" s="1"/>
  <c r="G371" i="27"/>
  <c r="K371" i="27" s="1"/>
  <c r="L371" i="27" s="1"/>
  <c r="M371" i="27" s="1"/>
  <c r="G370" i="27"/>
  <c r="K370" i="27" s="1"/>
  <c r="L370" i="27" s="1"/>
  <c r="M370" i="27" s="1"/>
  <c r="G369" i="27"/>
  <c r="K369" i="27" s="1"/>
  <c r="L369" i="27" s="1"/>
  <c r="M369" i="27" s="1"/>
  <c r="G368" i="27"/>
  <c r="K368" i="27" s="1"/>
  <c r="L368" i="27" s="1"/>
  <c r="M368" i="27" s="1"/>
  <c r="G367" i="27"/>
  <c r="K367" i="27" s="1"/>
  <c r="L367" i="27" s="1"/>
  <c r="M367" i="27" s="1"/>
  <c r="G366" i="27"/>
  <c r="K366" i="27" s="1"/>
  <c r="L366" i="27" s="1"/>
  <c r="M366" i="27" s="1"/>
  <c r="G365" i="27"/>
  <c r="K365" i="27" s="1"/>
  <c r="L365" i="27" s="1"/>
  <c r="M365" i="27" s="1"/>
  <c r="G364" i="27"/>
  <c r="K364" i="27" s="1"/>
  <c r="L364" i="27" s="1"/>
  <c r="M364" i="27" s="1"/>
  <c r="G363" i="27"/>
  <c r="K363" i="27" s="1"/>
  <c r="L363" i="27" s="1"/>
  <c r="M363" i="27" s="1"/>
  <c r="G362" i="27"/>
  <c r="K362" i="27" s="1"/>
  <c r="L362" i="27" s="1"/>
  <c r="M362" i="27" s="1"/>
  <c r="G361" i="27"/>
  <c r="K361" i="27" s="1"/>
  <c r="L361" i="27" s="1"/>
  <c r="M361" i="27" s="1"/>
  <c r="G360" i="27"/>
  <c r="K360" i="27" s="1"/>
  <c r="L360" i="27" s="1"/>
  <c r="M360" i="27" s="1"/>
  <c r="G359" i="27"/>
  <c r="G358" i="27"/>
  <c r="G357" i="27"/>
  <c r="K357" i="27" s="1"/>
  <c r="L357" i="27" s="1"/>
  <c r="M357" i="27" s="1"/>
  <c r="G356" i="27"/>
  <c r="G355" i="27"/>
  <c r="G354" i="27"/>
  <c r="G353" i="27"/>
  <c r="K353" i="27" s="1"/>
  <c r="L353" i="27" s="1"/>
  <c r="M353" i="27" s="1"/>
  <c r="G352" i="27"/>
  <c r="G351" i="27"/>
  <c r="G350" i="27"/>
  <c r="G349" i="27"/>
  <c r="K349" i="27" s="1"/>
  <c r="L349" i="27" s="1"/>
  <c r="M349" i="27" s="1"/>
  <c r="G348" i="27"/>
  <c r="G347" i="27"/>
  <c r="G346" i="27"/>
  <c r="G345" i="27"/>
  <c r="K345" i="27" s="1"/>
  <c r="L345" i="27" s="1"/>
  <c r="M345" i="27" s="1"/>
  <c r="G344" i="27"/>
  <c r="G343" i="27"/>
  <c r="G342" i="27"/>
  <c r="G341" i="27"/>
  <c r="K341" i="27" s="1"/>
  <c r="L341" i="27" s="1"/>
  <c r="M341" i="27" s="1"/>
  <c r="G340" i="27"/>
  <c r="G339" i="27"/>
  <c r="G338" i="27"/>
  <c r="G337" i="27"/>
  <c r="K337" i="27" s="1"/>
  <c r="L337" i="27" s="1"/>
  <c r="M337" i="27" s="1"/>
  <c r="G336" i="27"/>
  <c r="G335" i="27"/>
  <c r="G334" i="27"/>
  <c r="G333" i="27"/>
  <c r="K333" i="27" s="1"/>
  <c r="L333" i="27" s="1"/>
  <c r="M333" i="27" s="1"/>
  <c r="G332" i="27"/>
  <c r="G331" i="27"/>
  <c r="G330" i="27"/>
  <c r="G329" i="27"/>
  <c r="K329" i="27" s="1"/>
  <c r="L329" i="27" s="1"/>
  <c r="M329" i="27" s="1"/>
  <c r="G328" i="27"/>
  <c r="G327" i="27"/>
  <c r="G326" i="27"/>
  <c r="G325" i="27"/>
  <c r="K325" i="27" s="1"/>
  <c r="L325" i="27" s="1"/>
  <c r="M325" i="27" s="1"/>
  <c r="G324" i="27"/>
  <c r="G323" i="27"/>
  <c r="G322" i="27"/>
  <c r="G321" i="27"/>
  <c r="K321" i="27" s="1"/>
  <c r="L321" i="27" s="1"/>
  <c r="M321" i="27" s="1"/>
  <c r="G320" i="27"/>
  <c r="G319" i="27"/>
  <c r="G318" i="27"/>
  <c r="L317" i="27"/>
  <c r="M317" i="27" s="1"/>
  <c r="G317" i="27"/>
  <c r="K317" i="27" s="1"/>
  <c r="G316" i="27"/>
  <c r="G315" i="27"/>
  <c r="G314" i="27"/>
  <c r="G313" i="27"/>
  <c r="K313" i="27" s="1"/>
  <c r="L313" i="27" s="1"/>
  <c r="M313" i="27" s="1"/>
  <c r="G312" i="27"/>
  <c r="G311" i="27"/>
  <c r="G310" i="27"/>
  <c r="G309" i="27"/>
  <c r="K309" i="27" s="1"/>
  <c r="L309" i="27" s="1"/>
  <c r="M309" i="27" s="1"/>
  <c r="G308" i="27"/>
  <c r="G307" i="27"/>
  <c r="G306" i="27"/>
  <c r="G305" i="27"/>
  <c r="K305" i="27" s="1"/>
  <c r="L305" i="27" s="1"/>
  <c r="M305" i="27" s="1"/>
  <c r="G304" i="27"/>
  <c r="G303" i="27"/>
  <c r="G302" i="27"/>
  <c r="K302" i="27" s="1"/>
  <c r="L302" i="27" s="1"/>
  <c r="M302" i="27" s="1"/>
  <c r="G301" i="27"/>
  <c r="K301" i="27" s="1"/>
  <c r="L301" i="27" s="1"/>
  <c r="M301" i="27" s="1"/>
  <c r="G300" i="27"/>
  <c r="G299" i="27"/>
  <c r="G298" i="27"/>
  <c r="G297" i="27"/>
  <c r="K297" i="27" s="1"/>
  <c r="L297" i="27" s="1"/>
  <c r="M297" i="27" s="1"/>
  <c r="G296" i="27"/>
  <c r="G295" i="27"/>
  <c r="G294" i="27"/>
  <c r="K294" i="27" s="1"/>
  <c r="L294" i="27" s="1"/>
  <c r="M294" i="27" s="1"/>
  <c r="L293" i="27"/>
  <c r="M293" i="27" s="1"/>
  <c r="G293" i="27"/>
  <c r="K293" i="27" s="1"/>
  <c r="G292" i="27"/>
  <c r="G291" i="27"/>
  <c r="G290" i="27"/>
  <c r="G289" i="27"/>
  <c r="K289" i="27" s="1"/>
  <c r="L289" i="27" s="1"/>
  <c r="M289" i="27" s="1"/>
  <c r="G288" i="27"/>
  <c r="G287" i="27"/>
  <c r="G286" i="27"/>
  <c r="K286" i="27" s="1"/>
  <c r="L286" i="27" s="1"/>
  <c r="M286" i="27" s="1"/>
  <c r="G285" i="27"/>
  <c r="K285" i="27" s="1"/>
  <c r="L285" i="27" s="1"/>
  <c r="M285" i="27" s="1"/>
  <c r="G284" i="27"/>
  <c r="G283" i="27"/>
  <c r="G282" i="27"/>
  <c r="G281" i="27"/>
  <c r="K281" i="27" s="1"/>
  <c r="L281" i="27" s="1"/>
  <c r="M281" i="27" s="1"/>
  <c r="G280" i="27"/>
  <c r="G279" i="27"/>
  <c r="G278" i="27"/>
  <c r="K278" i="27" s="1"/>
  <c r="L278" i="27" s="1"/>
  <c r="M278" i="27" s="1"/>
  <c r="G277" i="27"/>
  <c r="K277" i="27" s="1"/>
  <c r="L277" i="27" s="1"/>
  <c r="M277" i="27" s="1"/>
  <c r="G276" i="27"/>
  <c r="G275" i="27"/>
  <c r="G274" i="27"/>
  <c r="G273" i="27"/>
  <c r="K273" i="27" s="1"/>
  <c r="L273" i="27" s="1"/>
  <c r="M273" i="27" s="1"/>
  <c r="G272" i="27"/>
  <c r="G271" i="27"/>
  <c r="G270" i="27"/>
  <c r="K270" i="27" s="1"/>
  <c r="L270" i="27" s="1"/>
  <c r="M270" i="27" s="1"/>
  <c r="G269" i="27"/>
  <c r="K269" i="27" s="1"/>
  <c r="L269" i="27" s="1"/>
  <c r="M269" i="27" s="1"/>
  <c r="G268" i="27"/>
  <c r="G267" i="27"/>
  <c r="G266" i="27"/>
  <c r="G265" i="27"/>
  <c r="K265" i="27" s="1"/>
  <c r="L265" i="27" s="1"/>
  <c r="M265" i="27" s="1"/>
  <c r="G264" i="27"/>
  <c r="G263" i="27"/>
  <c r="L262" i="27"/>
  <c r="M262" i="27" s="1"/>
  <c r="G262" i="27"/>
  <c r="K262" i="27" s="1"/>
  <c r="G261" i="27"/>
  <c r="K261" i="27" s="1"/>
  <c r="L261" i="27" s="1"/>
  <c r="M261" i="27" s="1"/>
  <c r="G260" i="27"/>
  <c r="G259" i="27"/>
  <c r="G258" i="27"/>
  <c r="G257" i="27"/>
  <c r="K257" i="27" s="1"/>
  <c r="L257" i="27" s="1"/>
  <c r="M257" i="27" s="1"/>
  <c r="G256" i="27"/>
  <c r="G255" i="27"/>
  <c r="G254" i="27"/>
  <c r="K254" i="27" s="1"/>
  <c r="L254" i="27" s="1"/>
  <c r="M254" i="27" s="1"/>
  <c r="G253" i="27"/>
  <c r="K253" i="27" s="1"/>
  <c r="L253" i="27" s="1"/>
  <c r="M253" i="27" s="1"/>
  <c r="G252" i="27"/>
  <c r="G251" i="27"/>
  <c r="G250" i="27"/>
  <c r="G249" i="27"/>
  <c r="K249" i="27" s="1"/>
  <c r="L249" i="27" s="1"/>
  <c r="M249" i="27" s="1"/>
  <c r="G248" i="27"/>
  <c r="G247" i="27"/>
  <c r="G246" i="27"/>
  <c r="K246" i="27" s="1"/>
  <c r="L246" i="27" s="1"/>
  <c r="M246" i="27" s="1"/>
  <c r="G245" i="27"/>
  <c r="K245" i="27" s="1"/>
  <c r="L245" i="27" s="1"/>
  <c r="M245" i="27" s="1"/>
  <c r="G244" i="27"/>
  <c r="G243" i="27"/>
  <c r="G242" i="27"/>
  <c r="G241" i="27"/>
  <c r="K241" i="27" s="1"/>
  <c r="L241" i="27" s="1"/>
  <c r="M241" i="27" s="1"/>
  <c r="G240" i="27"/>
  <c r="G239" i="27"/>
  <c r="G238" i="27"/>
  <c r="K238" i="27" s="1"/>
  <c r="L238" i="27" s="1"/>
  <c r="M238" i="27" s="1"/>
  <c r="G237" i="27"/>
  <c r="G236" i="27"/>
  <c r="K236" i="27" s="1"/>
  <c r="L236" i="27" s="1"/>
  <c r="M236" i="27" s="1"/>
  <c r="G235" i="27"/>
  <c r="G234" i="27"/>
  <c r="K234" i="27" s="1"/>
  <c r="L234" i="27" s="1"/>
  <c r="M234" i="27" s="1"/>
  <c r="G233" i="27"/>
  <c r="G232" i="27"/>
  <c r="G231" i="27"/>
  <c r="K231" i="27" s="1"/>
  <c r="L231" i="27" s="1"/>
  <c r="M231" i="27" s="1"/>
  <c r="G230" i="27"/>
  <c r="K230" i="27" s="1"/>
  <c r="L230" i="27" s="1"/>
  <c r="M230" i="27" s="1"/>
  <c r="G229" i="27"/>
  <c r="G228" i="27"/>
  <c r="G227" i="27"/>
  <c r="K227" i="27" s="1"/>
  <c r="L227" i="27" s="1"/>
  <c r="M227" i="27" s="1"/>
  <c r="G226" i="27"/>
  <c r="K226" i="27" s="1"/>
  <c r="L226" i="27" s="1"/>
  <c r="M226" i="27" s="1"/>
  <c r="G225" i="27"/>
  <c r="G224" i="27"/>
  <c r="G223" i="27"/>
  <c r="K223" i="27" s="1"/>
  <c r="L223" i="27" s="1"/>
  <c r="M223" i="27" s="1"/>
  <c r="G222" i="27"/>
  <c r="K222" i="27" s="1"/>
  <c r="L222" i="27" s="1"/>
  <c r="M222" i="27" s="1"/>
  <c r="G221" i="27"/>
  <c r="G220" i="27"/>
  <c r="G219" i="27"/>
  <c r="K219" i="27" s="1"/>
  <c r="L219" i="27" s="1"/>
  <c r="M219" i="27" s="1"/>
  <c r="G218" i="27"/>
  <c r="K218" i="27" s="1"/>
  <c r="L218" i="27" s="1"/>
  <c r="M218" i="27" s="1"/>
  <c r="G217" i="27"/>
  <c r="G216" i="27"/>
  <c r="G215" i="27"/>
  <c r="K215" i="27" s="1"/>
  <c r="L215" i="27" s="1"/>
  <c r="M215" i="27" s="1"/>
  <c r="G214" i="27"/>
  <c r="K214" i="27" s="1"/>
  <c r="L214" i="27" s="1"/>
  <c r="M214" i="27" s="1"/>
  <c r="G213" i="27"/>
  <c r="G212" i="27"/>
  <c r="G211" i="27"/>
  <c r="K211" i="27" s="1"/>
  <c r="L211" i="27" s="1"/>
  <c r="M211" i="27" s="1"/>
  <c r="G210" i="27"/>
  <c r="K210" i="27" s="1"/>
  <c r="L210" i="27" s="1"/>
  <c r="M210" i="27" s="1"/>
  <c r="G209" i="27"/>
  <c r="G208" i="27"/>
  <c r="G207" i="27"/>
  <c r="K207" i="27" s="1"/>
  <c r="L207" i="27" s="1"/>
  <c r="M207" i="27" s="1"/>
  <c r="G206" i="27"/>
  <c r="K206" i="27" s="1"/>
  <c r="L206" i="27" s="1"/>
  <c r="M206" i="27" s="1"/>
  <c r="G205" i="27"/>
  <c r="G204" i="27"/>
  <c r="G203" i="27"/>
  <c r="K203" i="27" s="1"/>
  <c r="L203" i="27" s="1"/>
  <c r="M203" i="27" s="1"/>
  <c r="G202" i="27"/>
  <c r="K202" i="27" s="1"/>
  <c r="L202" i="27" s="1"/>
  <c r="M202" i="27" s="1"/>
  <c r="G201" i="27"/>
  <c r="G200" i="27"/>
  <c r="G199" i="27"/>
  <c r="K199" i="27" s="1"/>
  <c r="L199" i="27" s="1"/>
  <c r="M199" i="27" s="1"/>
  <c r="G198" i="27"/>
  <c r="K198" i="27" s="1"/>
  <c r="L198" i="27" s="1"/>
  <c r="M198" i="27" s="1"/>
  <c r="G197" i="27"/>
  <c r="G196" i="27"/>
  <c r="G195" i="27"/>
  <c r="K195" i="27" s="1"/>
  <c r="L195" i="27" s="1"/>
  <c r="M195" i="27" s="1"/>
  <c r="G194" i="27"/>
  <c r="K194" i="27" s="1"/>
  <c r="L194" i="27" s="1"/>
  <c r="M194" i="27" s="1"/>
  <c r="G193" i="27"/>
  <c r="G192" i="27"/>
  <c r="G191" i="27"/>
  <c r="K191" i="27" s="1"/>
  <c r="L191" i="27" s="1"/>
  <c r="M191" i="27" s="1"/>
  <c r="G190" i="27"/>
  <c r="K190" i="27" s="1"/>
  <c r="L190" i="27" s="1"/>
  <c r="M190" i="27" s="1"/>
  <c r="G189" i="27"/>
  <c r="G188" i="27"/>
  <c r="L187" i="27"/>
  <c r="M187" i="27" s="1"/>
  <c r="G187" i="27"/>
  <c r="K187" i="27" s="1"/>
  <c r="G186" i="27"/>
  <c r="K186" i="27" s="1"/>
  <c r="L186" i="27" s="1"/>
  <c r="M186" i="27" s="1"/>
  <c r="G185" i="27"/>
  <c r="G184" i="27"/>
  <c r="G183" i="27"/>
  <c r="K183" i="27" s="1"/>
  <c r="L183" i="27" s="1"/>
  <c r="M183" i="27" s="1"/>
  <c r="G182" i="27"/>
  <c r="K182" i="27" s="1"/>
  <c r="L182" i="27" s="1"/>
  <c r="M182" i="27" s="1"/>
  <c r="G181" i="27"/>
  <c r="G180" i="27"/>
  <c r="G179" i="27"/>
  <c r="K179" i="27" s="1"/>
  <c r="L179" i="27" s="1"/>
  <c r="M179" i="27" s="1"/>
  <c r="G178" i="27"/>
  <c r="K178" i="27" s="1"/>
  <c r="L178" i="27" s="1"/>
  <c r="M178" i="27" s="1"/>
  <c r="G177" i="27"/>
  <c r="G176" i="27"/>
  <c r="G175" i="27"/>
  <c r="K175" i="27" s="1"/>
  <c r="L175" i="27" s="1"/>
  <c r="M175" i="27" s="1"/>
  <c r="G174" i="27"/>
  <c r="K174" i="27" s="1"/>
  <c r="L174" i="27" s="1"/>
  <c r="M174" i="27" s="1"/>
  <c r="G173" i="27"/>
  <c r="G172" i="27"/>
  <c r="G171" i="27"/>
  <c r="K171" i="27" s="1"/>
  <c r="L171" i="27" s="1"/>
  <c r="M171" i="27" s="1"/>
  <c r="G170" i="27"/>
  <c r="K170" i="27" s="1"/>
  <c r="L170" i="27" s="1"/>
  <c r="M170" i="27" s="1"/>
  <c r="G169" i="27"/>
  <c r="G168" i="27"/>
  <c r="G167" i="27"/>
  <c r="K167" i="27" s="1"/>
  <c r="L167" i="27" s="1"/>
  <c r="M167" i="27" s="1"/>
  <c r="G166" i="27"/>
  <c r="K166" i="27" s="1"/>
  <c r="L166" i="27" s="1"/>
  <c r="M166" i="27" s="1"/>
  <c r="G165" i="27"/>
  <c r="G164" i="27"/>
  <c r="G163" i="27"/>
  <c r="K163" i="27" s="1"/>
  <c r="L163" i="27" s="1"/>
  <c r="M163" i="27" s="1"/>
  <c r="G162" i="27"/>
  <c r="K162" i="27" s="1"/>
  <c r="L162" i="27" s="1"/>
  <c r="M162" i="27" s="1"/>
  <c r="G161" i="27"/>
  <c r="G160" i="27"/>
  <c r="G159" i="27"/>
  <c r="K159" i="27" s="1"/>
  <c r="L159" i="27" s="1"/>
  <c r="M159" i="27" s="1"/>
  <c r="G158" i="27"/>
  <c r="K158" i="27" s="1"/>
  <c r="L158" i="27" s="1"/>
  <c r="M158" i="27" s="1"/>
  <c r="G157" i="27"/>
  <c r="G156" i="27"/>
  <c r="G155" i="27"/>
  <c r="K155" i="27" s="1"/>
  <c r="L155" i="27" s="1"/>
  <c r="M155" i="27" s="1"/>
  <c r="G154" i="27"/>
  <c r="K154" i="27" s="1"/>
  <c r="L154" i="27" s="1"/>
  <c r="M154" i="27" s="1"/>
  <c r="G153" i="27"/>
  <c r="G152" i="27"/>
  <c r="G151" i="27"/>
  <c r="K151" i="27" s="1"/>
  <c r="L151" i="27" s="1"/>
  <c r="M151" i="27" s="1"/>
  <c r="G150" i="27"/>
  <c r="K150" i="27" s="1"/>
  <c r="L150" i="27" s="1"/>
  <c r="M150" i="27" s="1"/>
  <c r="G149" i="27"/>
  <c r="G148" i="27"/>
  <c r="G147" i="27"/>
  <c r="K147" i="27" s="1"/>
  <c r="L147" i="27" s="1"/>
  <c r="M147" i="27" s="1"/>
  <c r="G146" i="27"/>
  <c r="K146" i="27" s="1"/>
  <c r="L146" i="27" s="1"/>
  <c r="M146" i="27" s="1"/>
  <c r="G145" i="27"/>
  <c r="G144" i="27"/>
  <c r="G143" i="27"/>
  <c r="K143" i="27" s="1"/>
  <c r="L143" i="27" s="1"/>
  <c r="M143" i="27" s="1"/>
  <c r="G142" i="27"/>
  <c r="K142" i="27" s="1"/>
  <c r="L142" i="27" s="1"/>
  <c r="M142" i="27" s="1"/>
  <c r="G141" i="27"/>
  <c r="G140" i="27"/>
  <c r="G139" i="27"/>
  <c r="K139" i="27" s="1"/>
  <c r="L139" i="27" s="1"/>
  <c r="M139" i="27" s="1"/>
  <c r="G138" i="27"/>
  <c r="K138" i="27" s="1"/>
  <c r="L138" i="27" s="1"/>
  <c r="M138" i="27" s="1"/>
  <c r="G137" i="27"/>
  <c r="G136" i="27"/>
  <c r="G135" i="27"/>
  <c r="K135" i="27" s="1"/>
  <c r="L135" i="27" s="1"/>
  <c r="M135" i="27" s="1"/>
  <c r="L134" i="27"/>
  <c r="M134" i="27" s="1"/>
  <c r="G134" i="27"/>
  <c r="K134" i="27" s="1"/>
  <c r="G133" i="27"/>
  <c r="G132" i="27"/>
  <c r="G131" i="27"/>
  <c r="K131" i="27" s="1"/>
  <c r="L131" i="27" s="1"/>
  <c r="M131" i="27" s="1"/>
  <c r="G130" i="27"/>
  <c r="K130" i="27" s="1"/>
  <c r="L130" i="27" s="1"/>
  <c r="M130" i="27" s="1"/>
  <c r="G129" i="27"/>
  <c r="G128" i="27"/>
  <c r="G127" i="27"/>
  <c r="K127" i="27" s="1"/>
  <c r="L127" i="27" s="1"/>
  <c r="M127" i="27" s="1"/>
  <c r="L126" i="27"/>
  <c r="M126" i="27" s="1"/>
  <c r="G126" i="27"/>
  <c r="K126" i="27" s="1"/>
  <c r="G125" i="27"/>
  <c r="G124" i="27"/>
  <c r="G123" i="27"/>
  <c r="K123" i="27" s="1"/>
  <c r="L123" i="27" s="1"/>
  <c r="M123" i="27" s="1"/>
  <c r="G122" i="27"/>
  <c r="K122" i="27" s="1"/>
  <c r="L122" i="27" s="1"/>
  <c r="M122" i="27" s="1"/>
  <c r="G121" i="27"/>
  <c r="G120" i="27"/>
  <c r="G119" i="27"/>
  <c r="K119" i="27" s="1"/>
  <c r="L119" i="27" s="1"/>
  <c r="M119" i="27" s="1"/>
  <c r="G118" i="27"/>
  <c r="K118" i="27" s="1"/>
  <c r="L118" i="27" s="1"/>
  <c r="M118" i="27" s="1"/>
  <c r="G117" i="27"/>
  <c r="G116" i="27"/>
  <c r="G115" i="27"/>
  <c r="K115" i="27" s="1"/>
  <c r="L115" i="27" s="1"/>
  <c r="M115" i="27" s="1"/>
  <c r="G114" i="27"/>
  <c r="K114" i="27" s="1"/>
  <c r="L114" i="27" s="1"/>
  <c r="M114" i="27" s="1"/>
  <c r="G113" i="27"/>
  <c r="G112" i="27"/>
  <c r="G111" i="27"/>
  <c r="K111" i="27" s="1"/>
  <c r="L111" i="27" s="1"/>
  <c r="M111" i="27" s="1"/>
  <c r="G110" i="27"/>
  <c r="K110" i="27" s="1"/>
  <c r="L110" i="27" s="1"/>
  <c r="M110" i="27" s="1"/>
  <c r="G109" i="27"/>
  <c r="G108" i="27"/>
  <c r="G107" i="27"/>
  <c r="K107" i="27" s="1"/>
  <c r="L107" i="27" s="1"/>
  <c r="M107" i="27" s="1"/>
  <c r="G106" i="27"/>
  <c r="K106" i="27" s="1"/>
  <c r="L106" i="27" s="1"/>
  <c r="M106" i="27" s="1"/>
  <c r="G105" i="27"/>
  <c r="G104" i="27"/>
  <c r="G103" i="27"/>
  <c r="K103" i="27" s="1"/>
  <c r="L103" i="27" s="1"/>
  <c r="M103" i="27" s="1"/>
  <c r="G102" i="27"/>
  <c r="K102" i="27" s="1"/>
  <c r="L102" i="27" s="1"/>
  <c r="M102" i="27" s="1"/>
  <c r="G101" i="27"/>
  <c r="G100" i="27"/>
  <c r="G99" i="27"/>
  <c r="K99" i="27" s="1"/>
  <c r="L99" i="27" s="1"/>
  <c r="M99" i="27" s="1"/>
  <c r="G98" i="27"/>
  <c r="K98" i="27" s="1"/>
  <c r="L98" i="27" s="1"/>
  <c r="M98" i="27" s="1"/>
  <c r="G97" i="27"/>
  <c r="G96" i="27"/>
  <c r="G95" i="27"/>
  <c r="K95" i="27" s="1"/>
  <c r="L95" i="27" s="1"/>
  <c r="M95" i="27" s="1"/>
  <c r="G94" i="27"/>
  <c r="K94" i="27" s="1"/>
  <c r="L94" i="27" s="1"/>
  <c r="M94" i="27" s="1"/>
  <c r="G93" i="27"/>
  <c r="G92" i="27"/>
  <c r="G91" i="27"/>
  <c r="K91" i="27" s="1"/>
  <c r="L91" i="27" s="1"/>
  <c r="M91" i="27" s="1"/>
  <c r="G90" i="27"/>
  <c r="K90" i="27" s="1"/>
  <c r="L90" i="27" s="1"/>
  <c r="M90" i="27" s="1"/>
  <c r="G89" i="27"/>
  <c r="G88" i="27"/>
  <c r="G87" i="27"/>
  <c r="K87" i="27" s="1"/>
  <c r="L87" i="27" s="1"/>
  <c r="M87" i="27" s="1"/>
  <c r="G86" i="27"/>
  <c r="K86" i="27" s="1"/>
  <c r="L86" i="27" s="1"/>
  <c r="M86" i="27" s="1"/>
  <c r="G85" i="27"/>
  <c r="G84" i="27"/>
  <c r="G83" i="27"/>
  <c r="K83" i="27" s="1"/>
  <c r="L83" i="27" s="1"/>
  <c r="M83" i="27" s="1"/>
  <c r="G82" i="27"/>
  <c r="K82" i="27" s="1"/>
  <c r="L82" i="27" s="1"/>
  <c r="M82" i="27" s="1"/>
  <c r="G81" i="27"/>
  <c r="G80" i="27"/>
  <c r="G79" i="27"/>
  <c r="K79" i="27" s="1"/>
  <c r="L79" i="27" s="1"/>
  <c r="M79" i="27" s="1"/>
  <c r="G78" i="27"/>
  <c r="K78" i="27" s="1"/>
  <c r="L78" i="27" s="1"/>
  <c r="M78" i="27" s="1"/>
  <c r="G77" i="27"/>
  <c r="G76" i="27"/>
  <c r="G75" i="27"/>
  <c r="K75" i="27" s="1"/>
  <c r="L75" i="27" s="1"/>
  <c r="M75" i="27" s="1"/>
  <c r="G74" i="27"/>
  <c r="K74" i="27" s="1"/>
  <c r="L74" i="27" s="1"/>
  <c r="M74" i="27" s="1"/>
  <c r="G73" i="27"/>
  <c r="G72" i="27"/>
  <c r="G71" i="27"/>
  <c r="K71" i="27" s="1"/>
  <c r="L71" i="27" s="1"/>
  <c r="M71" i="27" s="1"/>
  <c r="G70" i="27"/>
  <c r="K70" i="27" s="1"/>
  <c r="L70" i="27" s="1"/>
  <c r="M70" i="27" s="1"/>
  <c r="G69" i="27"/>
  <c r="G68" i="27"/>
  <c r="G67" i="27"/>
  <c r="K67" i="27" s="1"/>
  <c r="L67" i="27" s="1"/>
  <c r="M67" i="27" s="1"/>
  <c r="G66" i="27"/>
  <c r="K66" i="27" s="1"/>
  <c r="L66" i="27" s="1"/>
  <c r="M66" i="27" s="1"/>
  <c r="G65" i="27"/>
  <c r="G64" i="27"/>
  <c r="G63" i="27"/>
  <c r="K63" i="27" s="1"/>
  <c r="L63" i="27" s="1"/>
  <c r="M63" i="27" s="1"/>
  <c r="G62" i="27"/>
  <c r="K62" i="27" s="1"/>
  <c r="L62" i="27" s="1"/>
  <c r="M62" i="27" s="1"/>
  <c r="G61" i="27"/>
  <c r="G60" i="27"/>
  <c r="G59" i="27"/>
  <c r="K59" i="27" s="1"/>
  <c r="L59" i="27" s="1"/>
  <c r="M59" i="27" s="1"/>
  <c r="G58" i="27"/>
  <c r="K58" i="27" s="1"/>
  <c r="L58" i="27" s="1"/>
  <c r="M58" i="27" s="1"/>
  <c r="G57" i="27"/>
  <c r="G56" i="27"/>
  <c r="G55" i="27"/>
  <c r="K55" i="27" s="1"/>
  <c r="L55" i="27" s="1"/>
  <c r="M55" i="27" s="1"/>
  <c r="G54" i="27"/>
  <c r="K54" i="27" s="1"/>
  <c r="L54" i="27" s="1"/>
  <c r="M54" i="27" s="1"/>
  <c r="G53" i="27"/>
  <c r="G52" i="27"/>
  <c r="G51" i="27"/>
  <c r="K51" i="27" s="1"/>
  <c r="L51" i="27" s="1"/>
  <c r="M51" i="27" s="1"/>
  <c r="G50" i="27"/>
  <c r="K50" i="27" s="1"/>
  <c r="L50" i="27" s="1"/>
  <c r="M50" i="27" s="1"/>
  <c r="G49" i="27"/>
  <c r="K49" i="27" s="1"/>
  <c r="L49" i="27" s="1"/>
  <c r="M49" i="27" s="1"/>
  <c r="G48" i="27"/>
  <c r="K48" i="27" s="1"/>
  <c r="L48" i="27" s="1"/>
  <c r="M48" i="27" s="1"/>
  <c r="G47" i="27"/>
  <c r="K47" i="27" s="1"/>
  <c r="L47" i="27" s="1"/>
  <c r="M47" i="27" s="1"/>
  <c r="G46" i="27"/>
  <c r="K46" i="27" s="1"/>
  <c r="L46" i="27" s="1"/>
  <c r="M46" i="27" s="1"/>
  <c r="G45" i="27"/>
  <c r="K45" i="27" s="1"/>
  <c r="L45" i="27" s="1"/>
  <c r="M45" i="27" s="1"/>
  <c r="G44" i="27"/>
  <c r="K44" i="27" s="1"/>
  <c r="L44" i="27" s="1"/>
  <c r="M44" i="27" s="1"/>
  <c r="G43" i="27"/>
  <c r="K43" i="27" s="1"/>
  <c r="L43" i="27" s="1"/>
  <c r="M43" i="27" s="1"/>
  <c r="G42" i="27"/>
  <c r="K42" i="27" s="1"/>
  <c r="L42" i="27" s="1"/>
  <c r="M42" i="27" s="1"/>
  <c r="G41" i="27"/>
  <c r="K41" i="27" s="1"/>
  <c r="L41" i="27" s="1"/>
  <c r="M41" i="27" s="1"/>
  <c r="G40" i="27"/>
  <c r="K40" i="27" s="1"/>
  <c r="L40" i="27" s="1"/>
  <c r="M40" i="27" s="1"/>
  <c r="G39" i="27"/>
  <c r="K39" i="27" s="1"/>
  <c r="L39" i="27" s="1"/>
  <c r="M39" i="27" s="1"/>
  <c r="G38" i="27"/>
  <c r="K38" i="27" s="1"/>
  <c r="L38" i="27" s="1"/>
  <c r="M38" i="27" s="1"/>
  <c r="G37" i="27"/>
  <c r="K37" i="27" s="1"/>
  <c r="L37" i="27" s="1"/>
  <c r="M37" i="27" s="1"/>
  <c r="G36" i="27"/>
  <c r="K36" i="27" s="1"/>
  <c r="L36" i="27" s="1"/>
  <c r="M36" i="27" s="1"/>
  <c r="G35" i="27"/>
  <c r="K35" i="27" s="1"/>
  <c r="L35" i="27" s="1"/>
  <c r="M35" i="27" s="1"/>
  <c r="G34" i="27"/>
  <c r="K34" i="27" s="1"/>
  <c r="L34" i="27" s="1"/>
  <c r="M34" i="27" s="1"/>
  <c r="G33" i="27"/>
  <c r="K33" i="27" s="1"/>
  <c r="L33" i="27" s="1"/>
  <c r="M33" i="27" s="1"/>
  <c r="G32" i="27"/>
  <c r="K32" i="27" s="1"/>
  <c r="L32" i="27" s="1"/>
  <c r="M32" i="27" s="1"/>
  <c r="G31" i="27"/>
  <c r="K31" i="27" s="1"/>
  <c r="L31" i="27" s="1"/>
  <c r="M31" i="27" s="1"/>
  <c r="G30" i="27"/>
  <c r="K30" i="27" s="1"/>
  <c r="L30" i="27" s="1"/>
  <c r="M30" i="27" s="1"/>
  <c r="G29" i="27"/>
  <c r="K29" i="27" s="1"/>
  <c r="L29" i="27" s="1"/>
  <c r="M29" i="27" s="1"/>
  <c r="G28" i="27"/>
  <c r="K28" i="27" s="1"/>
  <c r="L28" i="27" s="1"/>
  <c r="M28" i="27" s="1"/>
  <c r="G27" i="27"/>
  <c r="K27" i="27" s="1"/>
  <c r="L27" i="27" s="1"/>
  <c r="M27" i="27" s="1"/>
  <c r="G26" i="27"/>
  <c r="K26" i="27" s="1"/>
  <c r="L26" i="27" s="1"/>
  <c r="M26" i="27" s="1"/>
  <c r="G25" i="27"/>
  <c r="K25" i="27" s="1"/>
  <c r="L25" i="27" s="1"/>
  <c r="M25" i="27" s="1"/>
  <c r="G24" i="27"/>
  <c r="K24" i="27" s="1"/>
  <c r="L24" i="27" s="1"/>
  <c r="M24" i="27" s="1"/>
  <c r="G23" i="27"/>
  <c r="K23" i="27" s="1"/>
  <c r="L23" i="27" s="1"/>
  <c r="M23" i="27" s="1"/>
  <c r="G22" i="27"/>
  <c r="K22" i="27" s="1"/>
  <c r="L22" i="27" s="1"/>
  <c r="M22" i="27" s="1"/>
  <c r="G21" i="27"/>
  <c r="K21" i="27" s="1"/>
  <c r="L21" i="27" s="1"/>
  <c r="M21" i="27" s="1"/>
  <c r="G20" i="27"/>
  <c r="K20" i="27" s="1"/>
  <c r="L20" i="27" s="1"/>
  <c r="M20" i="27" s="1"/>
  <c r="G19" i="27"/>
  <c r="K19" i="27" s="1"/>
  <c r="L19" i="27" s="1"/>
  <c r="M19" i="27" s="1"/>
  <c r="G18" i="27"/>
  <c r="K18" i="27" s="1"/>
  <c r="L18" i="27" s="1"/>
  <c r="M18" i="27" s="1"/>
  <c r="G17" i="27"/>
  <c r="K17" i="27" s="1"/>
  <c r="L17" i="27" s="1"/>
  <c r="M17" i="27" s="1"/>
  <c r="G16" i="27"/>
  <c r="K16" i="27" s="1"/>
  <c r="L16" i="27" s="1"/>
  <c r="M16" i="27" s="1"/>
  <c r="G15" i="27"/>
  <c r="K15" i="27" s="1"/>
  <c r="L15" i="27" s="1"/>
  <c r="M15" i="27" s="1"/>
  <c r="G14" i="27"/>
  <c r="K14" i="27" s="1"/>
  <c r="L14" i="27" s="1"/>
  <c r="M14" i="27" s="1"/>
  <c r="G13" i="27"/>
  <c r="K13" i="27" s="1"/>
  <c r="L13" i="27" s="1"/>
  <c r="M13" i="27" s="1"/>
  <c r="G12" i="27"/>
  <c r="K12" i="27" s="1"/>
  <c r="L12" i="27" s="1"/>
  <c r="M12" i="27" s="1"/>
  <c r="G11" i="27"/>
  <c r="J10" i="27"/>
  <c r="I10" i="27"/>
  <c r="I659" i="27" s="1"/>
  <c r="F10" i="27"/>
  <c r="F659" i="27" s="1"/>
  <c r="E10" i="27"/>
  <c r="E659" i="27" s="1"/>
  <c r="N9" i="27"/>
  <c r="O9" i="27" s="1"/>
  <c r="H10" i="27"/>
  <c r="H659" i="27" s="1"/>
  <c r="L7" i="27"/>
  <c r="M7" i="27" s="1"/>
  <c r="G6" i="27"/>
  <c r="K6" i="27" s="1"/>
  <c r="K5" i="27"/>
  <c r="L5" i="27" s="1"/>
  <c r="M5" i="27" s="1"/>
  <c r="K4" i="27"/>
  <c r="L4" i="27" s="1"/>
  <c r="I576" i="26"/>
  <c r="I664" i="26" s="1"/>
  <c r="F576" i="26"/>
  <c r="F664" i="26" s="1"/>
  <c r="E576" i="26"/>
  <c r="E664" i="26" s="1"/>
  <c r="F648" i="26"/>
  <c r="F665" i="26" s="1"/>
  <c r="L665" i="26" s="1"/>
  <c r="P646" i="26"/>
  <c r="P645" i="26"/>
  <c r="P644" i="26"/>
  <c r="P643" i="26"/>
  <c r="P642" i="26"/>
  <c r="P641" i="26"/>
  <c r="L641" i="26" s="1"/>
  <c r="M641" i="26" s="1"/>
  <c r="P640" i="26"/>
  <c r="L640" i="26" s="1"/>
  <c r="M640" i="26" s="1"/>
  <c r="P639" i="26"/>
  <c r="P638" i="26"/>
  <c r="P637" i="26"/>
  <c r="P636" i="26"/>
  <c r="P635" i="26"/>
  <c r="P634" i="26"/>
  <c r="P633" i="26"/>
  <c r="P632" i="26"/>
  <c r="P631" i="26"/>
  <c r="P630" i="26"/>
  <c r="P629" i="26"/>
  <c r="P628" i="26"/>
  <c r="P627" i="26"/>
  <c r="P626" i="26"/>
  <c r="P625" i="26"/>
  <c r="P624" i="26"/>
  <c r="P623" i="26"/>
  <c r="G641" i="26"/>
  <c r="G640" i="26"/>
  <c r="H646" i="26"/>
  <c r="H645" i="26"/>
  <c r="H644" i="26"/>
  <c r="H643" i="26"/>
  <c r="H642" i="26"/>
  <c r="N9" i="26"/>
  <c r="O9" i="26" s="1"/>
  <c r="I10" i="26"/>
  <c r="F10" i="26"/>
  <c r="H569" i="26"/>
  <c r="H568" i="26"/>
  <c r="H567" i="26"/>
  <c r="H566" i="26"/>
  <c r="H565" i="26"/>
  <c r="H564" i="26"/>
  <c r="H563" i="26"/>
  <c r="H562" i="26"/>
  <c r="H561" i="26"/>
  <c r="H560" i="26"/>
  <c r="H559" i="26"/>
  <c r="H558" i="26"/>
  <c r="H557" i="26"/>
  <c r="H556" i="26"/>
  <c r="H555" i="26"/>
  <c r="H554" i="26"/>
  <c r="H553" i="26"/>
  <c r="H552" i="26"/>
  <c r="H551" i="26"/>
  <c r="H550" i="26"/>
  <c r="H549" i="26"/>
  <c r="H548" i="26"/>
  <c r="H547" i="26"/>
  <c r="G546" i="26"/>
  <c r="G545" i="26"/>
  <c r="K545" i="26" s="1"/>
  <c r="L545" i="26" s="1"/>
  <c r="M545" i="26" s="1"/>
  <c r="G544" i="26"/>
  <c r="K544" i="26" s="1"/>
  <c r="L544" i="26" s="1"/>
  <c r="M544" i="26" s="1"/>
  <c r="G543" i="26"/>
  <c r="K543" i="26" s="1"/>
  <c r="L543" i="26" s="1"/>
  <c r="M543" i="26" s="1"/>
  <c r="G542" i="26"/>
  <c r="K542" i="26" s="1"/>
  <c r="L542" i="26" s="1"/>
  <c r="M542" i="26" s="1"/>
  <c r="G541" i="26"/>
  <c r="G540" i="26"/>
  <c r="K540" i="26" s="1"/>
  <c r="L540" i="26" s="1"/>
  <c r="M540" i="26" s="1"/>
  <c r="G539" i="26"/>
  <c r="K539" i="26" s="1"/>
  <c r="L539" i="26" s="1"/>
  <c r="M539" i="26" s="1"/>
  <c r="G538" i="26"/>
  <c r="G537" i="26"/>
  <c r="K537" i="26" s="1"/>
  <c r="L537" i="26" s="1"/>
  <c r="M537" i="26" s="1"/>
  <c r="G536" i="26"/>
  <c r="K536" i="26" s="1"/>
  <c r="L536" i="26" s="1"/>
  <c r="M536" i="26" s="1"/>
  <c r="G535" i="26"/>
  <c r="G534" i="26"/>
  <c r="K534" i="26" s="1"/>
  <c r="L534" i="26" s="1"/>
  <c r="M534" i="26" s="1"/>
  <c r="G533" i="26"/>
  <c r="K533" i="26" s="1"/>
  <c r="L533" i="26" s="1"/>
  <c r="M533" i="26" s="1"/>
  <c r="G532" i="26"/>
  <c r="K532" i="26" s="1"/>
  <c r="L532" i="26" s="1"/>
  <c r="M532" i="26" s="1"/>
  <c r="G531" i="26"/>
  <c r="K531" i="26" s="1"/>
  <c r="L531" i="26" s="1"/>
  <c r="M531" i="26" s="1"/>
  <c r="G530" i="26"/>
  <c r="K530" i="26" s="1"/>
  <c r="L530" i="26" s="1"/>
  <c r="M530" i="26" s="1"/>
  <c r="G529" i="26"/>
  <c r="G528" i="26"/>
  <c r="K528" i="26" s="1"/>
  <c r="L528" i="26" s="1"/>
  <c r="M528" i="26" s="1"/>
  <c r="G527" i="26"/>
  <c r="K527" i="26" s="1"/>
  <c r="L527" i="26" s="1"/>
  <c r="M527" i="26" s="1"/>
  <c r="G526" i="26"/>
  <c r="K526" i="26" s="1"/>
  <c r="L526" i="26" s="1"/>
  <c r="M526" i="26" s="1"/>
  <c r="G525" i="26"/>
  <c r="K525" i="26" s="1"/>
  <c r="L525" i="26" s="1"/>
  <c r="M525" i="26" s="1"/>
  <c r="G524" i="26"/>
  <c r="K524" i="26" s="1"/>
  <c r="L524" i="26" s="1"/>
  <c r="M524" i="26" s="1"/>
  <c r="G523" i="26"/>
  <c r="G522" i="26"/>
  <c r="G521" i="26"/>
  <c r="K521" i="26" s="1"/>
  <c r="L521" i="26" s="1"/>
  <c r="M521" i="26" s="1"/>
  <c r="G520" i="26"/>
  <c r="K520" i="26" s="1"/>
  <c r="L520" i="26" s="1"/>
  <c r="M520" i="26" s="1"/>
  <c r="G519" i="26"/>
  <c r="K519" i="26" s="1"/>
  <c r="L519" i="26" s="1"/>
  <c r="M519" i="26" s="1"/>
  <c r="G518" i="26"/>
  <c r="K518" i="26" s="1"/>
  <c r="L518" i="26" s="1"/>
  <c r="M518" i="26" s="1"/>
  <c r="G517" i="26"/>
  <c r="G516" i="26"/>
  <c r="K516" i="26" s="1"/>
  <c r="L516" i="26" s="1"/>
  <c r="M516" i="26" s="1"/>
  <c r="G515" i="26"/>
  <c r="K515" i="26" s="1"/>
  <c r="L515" i="26" s="1"/>
  <c r="M515" i="26" s="1"/>
  <c r="G514" i="26"/>
  <c r="G513" i="26"/>
  <c r="K513" i="26" s="1"/>
  <c r="L513" i="26" s="1"/>
  <c r="M513" i="26" s="1"/>
  <c r="G512" i="26"/>
  <c r="K512" i="26" s="1"/>
  <c r="L512" i="26" s="1"/>
  <c r="M512" i="26" s="1"/>
  <c r="G511" i="26"/>
  <c r="G510" i="26"/>
  <c r="K510" i="26" s="1"/>
  <c r="L510" i="26" s="1"/>
  <c r="M510" i="26" s="1"/>
  <c r="G509" i="26"/>
  <c r="K509" i="26" s="1"/>
  <c r="L509" i="26" s="1"/>
  <c r="M509" i="26" s="1"/>
  <c r="G508" i="26"/>
  <c r="K508" i="26" s="1"/>
  <c r="L508" i="26" s="1"/>
  <c r="M508" i="26" s="1"/>
  <c r="G507" i="26"/>
  <c r="K507" i="26" s="1"/>
  <c r="L507" i="26" s="1"/>
  <c r="M507" i="26" s="1"/>
  <c r="K546" i="26"/>
  <c r="L546" i="26" s="1"/>
  <c r="M546" i="26" s="1"/>
  <c r="K541" i="26"/>
  <c r="L541" i="26" s="1"/>
  <c r="M541" i="26" s="1"/>
  <c r="K538" i="26"/>
  <c r="L538" i="26" s="1"/>
  <c r="M538" i="26" s="1"/>
  <c r="K535" i="26"/>
  <c r="K529" i="26"/>
  <c r="L529" i="26" s="1"/>
  <c r="M529" i="26" s="1"/>
  <c r="K523" i="26"/>
  <c r="L523" i="26" s="1"/>
  <c r="M523" i="26" s="1"/>
  <c r="K522" i="26"/>
  <c r="L522" i="26" s="1"/>
  <c r="M522" i="26" s="1"/>
  <c r="K517" i="26"/>
  <c r="L517" i="26" s="1"/>
  <c r="M517" i="26" s="1"/>
  <c r="K514" i="26"/>
  <c r="L514" i="26" s="1"/>
  <c r="M514" i="26" s="1"/>
  <c r="K511" i="26"/>
  <c r="H9" i="26"/>
  <c r="H10" i="26" s="1"/>
  <c r="H663" i="26" s="1"/>
  <c r="N646" i="26"/>
  <c r="O646" i="26" s="1"/>
  <c r="L646" i="26" s="1"/>
  <c r="M646" i="26" s="1"/>
  <c r="N645" i="26"/>
  <c r="O645" i="26" s="1"/>
  <c r="N644" i="26"/>
  <c r="O644" i="26" s="1"/>
  <c r="N643" i="26"/>
  <c r="O643" i="26" s="1"/>
  <c r="N642" i="26"/>
  <c r="O642" i="26" s="1"/>
  <c r="N569" i="26"/>
  <c r="O569" i="26" s="1"/>
  <c r="N568" i="26"/>
  <c r="O568" i="26" s="1"/>
  <c r="N567" i="26"/>
  <c r="O567" i="26" s="1"/>
  <c r="N566" i="26"/>
  <c r="O566" i="26" s="1"/>
  <c r="N565" i="26"/>
  <c r="O565" i="26" s="1"/>
  <c r="N564" i="26"/>
  <c r="O564" i="26" s="1"/>
  <c r="N563" i="26"/>
  <c r="O563" i="26" s="1"/>
  <c r="N562" i="26"/>
  <c r="O562" i="26" s="1"/>
  <c r="N561" i="26"/>
  <c r="O561" i="26" s="1"/>
  <c r="N560" i="26"/>
  <c r="O560" i="26" s="1"/>
  <c r="N559" i="26"/>
  <c r="O559" i="26" s="1"/>
  <c r="N558" i="26"/>
  <c r="O558" i="26" s="1"/>
  <c r="N557" i="26"/>
  <c r="O557" i="26" s="1"/>
  <c r="N556" i="26"/>
  <c r="O556" i="26" s="1"/>
  <c r="K556" i="26" s="1"/>
  <c r="L556" i="26" s="1"/>
  <c r="M556" i="26" s="1"/>
  <c r="N555" i="26"/>
  <c r="O555" i="26" s="1"/>
  <c r="N554" i="26"/>
  <c r="O554" i="26" s="1"/>
  <c r="N553" i="26"/>
  <c r="O553" i="26" s="1"/>
  <c r="N552" i="26"/>
  <c r="O552" i="26" s="1"/>
  <c r="N551" i="26"/>
  <c r="O551" i="26" s="1"/>
  <c r="N550" i="26"/>
  <c r="O550" i="26" s="1"/>
  <c r="N549" i="26"/>
  <c r="O549" i="26" s="1"/>
  <c r="N548" i="26"/>
  <c r="O548" i="26" s="1"/>
  <c r="O547" i="26"/>
  <c r="E663" i="26"/>
  <c r="J665" i="26"/>
  <c r="M659" i="26"/>
  <c r="N658" i="26"/>
  <c r="P658" i="26" s="1"/>
  <c r="N657" i="26"/>
  <c r="P657" i="26" s="1"/>
  <c r="P656" i="26"/>
  <c r="P659" i="26" s="1"/>
  <c r="I648" i="26"/>
  <c r="I665" i="26" s="1"/>
  <c r="E665" i="26"/>
  <c r="G639" i="26"/>
  <c r="G637" i="26"/>
  <c r="G636" i="26"/>
  <c r="G635" i="26"/>
  <c r="G634" i="26"/>
  <c r="G633" i="26"/>
  <c r="G632" i="26"/>
  <c r="G631" i="26"/>
  <c r="G630" i="26"/>
  <c r="G629" i="26"/>
  <c r="G628" i="26"/>
  <c r="G627" i="26"/>
  <c r="G626" i="26"/>
  <c r="G625" i="26"/>
  <c r="L625" i="26" s="1"/>
  <c r="M625" i="26" s="1"/>
  <c r="G624" i="26"/>
  <c r="G623" i="26"/>
  <c r="G622" i="26"/>
  <c r="K622" i="26" s="1"/>
  <c r="L622" i="26" s="1"/>
  <c r="M622" i="26" s="1"/>
  <c r="G621" i="26"/>
  <c r="K621" i="26" s="1"/>
  <c r="L621" i="26" s="1"/>
  <c r="M621" i="26" s="1"/>
  <c r="G620" i="26"/>
  <c r="K620" i="26" s="1"/>
  <c r="L620" i="26" s="1"/>
  <c r="M620" i="26" s="1"/>
  <c r="G619" i="26"/>
  <c r="K619" i="26" s="1"/>
  <c r="L619" i="26" s="1"/>
  <c r="M619" i="26" s="1"/>
  <c r="G618" i="26"/>
  <c r="K618" i="26" s="1"/>
  <c r="L618" i="26" s="1"/>
  <c r="M618" i="26" s="1"/>
  <c r="G617" i="26"/>
  <c r="K617" i="26" s="1"/>
  <c r="L617" i="26" s="1"/>
  <c r="M617" i="26" s="1"/>
  <c r="G616" i="26"/>
  <c r="K616" i="26" s="1"/>
  <c r="L616" i="26" s="1"/>
  <c r="M616" i="26" s="1"/>
  <c r="G615" i="26"/>
  <c r="K615" i="26" s="1"/>
  <c r="L615" i="26" s="1"/>
  <c r="M615" i="26" s="1"/>
  <c r="G614" i="26"/>
  <c r="K614" i="26" s="1"/>
  <c r="L614" i="26" s="1"/>
  <c r="M614" i="26" s="1"/>
  <c r="G613" i="26"/>
  <c r="K613" i="26" s="1"/>
  <c r="L613" i="26" s="1"/>
  <c r="M613" i="26" s="1"/>
  <c r="G612" i="26"/>
  <c r="K612" i="26" s="1"/>
  <c r="L612" i="26" s="1"/>
  <c r="M612" i="26" s="1"/>
  <c r="G611" i="26"/>
  <c r="K611" i="26" s="1"/>
  <c r="L611" i="26" s="1"/>
  <c r="M611" i="26" s="1"/>
  <c r="G610" i="26"/>
  <c r="K610" i="26" s="1"/>
  <c r="L610" i="26" s="1"/>
  <c r="M610" i="26" s="1"/>
  <c r="G609" i="26"/>
  <c r="K609" i="26" s="1"/>
  <c r="L609" i="26" s="1"/>
  <c r="M609" i="26" s="1"/>
  <c r="G608" i="26"/>
  <c r="K608" i="26" s="1"/>
  <c r="L608" i="26" s="1"/>
  <c r="M608" i="26" s="1"/>
  <c r="G607" i="26"/>
  <c r="K607" i="26" s="1"/>
  <c r="L607" i="26" s="1"/>
  <c r="M607" i="26" s="1"/>
  <c r="G606" i="26"/>
  <c r="K606" i="26" s="1"/>
  <c r="L606" i="26" s="1"/>
  <c r="M606" i="26" s="1"/>
  <c r="G605" i="26"/>
  <c r="K605" i="26" s="1"/>
  <c r="L605" i="26" s="1"/>
  <c r="M605" i="26" s="1"/>
  <c r="G604" i="26"/>
  <c r="K604" i="26" s="1"/>
  <c r="L604" i="26" s="1"/>
  <c r="M604" i="26" s="1"/>
  <c r="G603" i="26"/>
  <c r="K603" i="26" s="1"/>
  <c r="L603" i="26" s="1"/>
  <c r="M603" i="26" s="1"/>
  <c r="G602" i="26"/>
  <c r="K602" i="26" s="1"/>
  <c r="L602" i="26" s="1"/>
  <c r="M602" i="26" s="1"/>
  <c r="G601" i="26"/>
  <c r="K601" i="26" s="1"/>
  <c r="L601" i="26" s="1"/>
  <c r="M601" i="26" s="1"/>
  <c r="G600" i="26"/>
  <c r="K600" i="26" s="1"/>
  <c r="L600" i="26" s="1"/>
  <c r="M600" i="26" s="1"/>
  <c r="G599" i="26"/>
  <c r="K599" i="26" s="1"/>
  <c r="L599" i="26" s="1"/>
  <c r="M599" i="26" s="1"/>
  <c r="G598" i="26"/>
  <c r="K598" i="26" s="1"/>
  <c r="L598" i="26" s="1"/>
  <c r="M598" i="26" s="1"/>
  <c r="G597" i="26"/>
  <c r="K597" i="26" s="1"/>
  <c r="L597" i="26" s="1"/>
  <c r="M597" i="26" s="1"/>
  <c r="G596" i="26"/>
  <c r="K596" i="26" s="1"/>
  <c r="L596" i="26" s="1"/>
  <c r="M596" i="26" s="1"/>
  <c r="G595" i="26"/>
  <c r="K595" i="26" s="1"/>
  <c r="L595" i="26" s="1"/>
  <c r="M595" i="26" s="1"/>
  <c r="G594" i="26"/>
  <c r="K594" i="26" s="1"/>
  <c r="L594" i="26" s="1"/>
  <c r="M594" i="26" s="1"/>
  <c r="G593" i="26"/>
  <c r="K593" i="26" s="1"/>
  <c r="L593" i="26" s="1"/>
  <c r="M593" i="26" s="1"/>
  <c r="G592" i="26"/>
  <c r="K592" i="26" s="1"/>
  <c r="L592" i="26" s="1"/>
  <c r="M592" i="26" s="1"/>
  <c r="G591" i="26"/>
  <c r="K591" i="26" s="1"/>
  <c r="L591" i="26" s="1"/>
  <c r="M591" i="26" s="1"/>
  <c r="G590" i="26"/>
  <c r="K590" i="26" s="1"/>
  <c r="L590" i="26" s="1"/>
  <c r="M590" i="26" s="1"/>
  <c r="G589" i="26"/>
  <c r="K589" i="26" s="1"/>
  <c r="L589" i="26" s="1"/>
  <c r="M589" i="26" s="1"/>
  <c r="G588" i="26"/>
  <c r="K588" i="26" s="1"/>
  <c r="L588" i="26" s="1"/>
  <c r="M588" i="26" s="1"/>
  <c r="G587" i="26"/>
  <c r="K587" i="26" s="1"/>
  <c r="L587" i="26" s="1"/>
  <c r="M587" i="26" s="1"/>
  <c r="G586" i="26"/>
  <c r="K586" i="26" s="1"/>
  <c r="L586" i="26" s="1"/>
  <c r="M586" i="26" s="1"/>
  <c r="G585" i="26"/>
  <c r="K585" i="26" s="1"/>
  <c r="L585" i="26" s="1"/>
  <c r="M585" i="26" s="1"/>
  <c r="G584" i="26"/>
  <c r="K584" i="26" s="1"/>
  <c r="L584" i="26" s="1"/>
  <c r="M584" i="26" s="1"/>
  <c r="G583" i="26"/>
  <c r="K583" i="26" s="1"/>
  <c r="L583" i="26" s="1"/>
  <c r="M583" i="26" s="1"/>
  <c r="G582" i="26"/>
  <c r="K582" i="26" s="1"/>
  <c r="L582" i="26" s="1"/>
  <c r="M582" i="26" s="1"/>
  <c r="G581" i="26"/>
  <c r="K581" i="26" s="1"/>
  <c r="L581" i="26" s="1"/>
  <c r="M581" i="26" s="1"/>
  <c r="G580" i="26"/>
  <c r="K580" i="26" s="1"/>
  <c r="L580" i="26" s="1"/>
  <c r="M580" i="26" s="1"/>
  <c r="G579" i="26"/>
  <c r="K579" i="26" s="1"/>
  <c r="L579" i="26" s="1"/>
  <c r="M579" i="26" s="1"/>
  <c r="G578" i="26"/>
  <c r="K578" i="26" s="1"/>
  <c r="L578" i="26" s="1"/>
  <c r="M578" i="26" s="1"/>
  <c r="G577" i="26"/>
  <c r="K577" i="26" s="1"/>
  <c r="J576" i="26"/>
  <c r="J664" i="26" s="1"/>
  <c r="L535" i="26"/>
  <c r="M535" i="26" s="1"/>
  <c r="L511" i="26"/>
  <c r="M511" i="26" s="1"/>
  <c r="G506" i="26"/>
  <c r="K506" i="26" s="1"/>
  <c r="L506" i="26" s="1"/>
  <c r="M506" i="26" s="1"/>
  <c r="G505" i="26"/>
  <c r="K505" i="26" s="1"/>
  <c r="L505" i="26" s="1"/>
  <c r="M505" i="26" s="1"/>
  <c r="G504" i="26"/>
  <c r="K504" i="26" s="1"/>
  <c r="L504" i="26" s="1"/>
  <c r="M504" i="26" s="1"/>
  <c r="G503" i="26"/>
  <c r="K503" i="26" s="1"/>
  <c r="L503" i="26" s="1"/>
  <c r="M503" i="26" s="1"/>
  <c r="G502" i="26"/>
  <c r="K502" i="26" s="1"/>
  <c r="L502" i="26" s="1"/>
  <c r="M502" i="26" s="1"/>
  <c r="G501" i="26"/>
  <c r="K501" i="26" s="1"/>
  <c r="L501" i="26" s="1"/>
  <c r="M501" i="26" s="1"/>
  <c r="G500" i="26"/>
  <c r="K500" i="26" s="1"/>
  <c r="L500" i="26" s="1"/>
  <c r="M500" i="26" s="1"/>
  <c r="G499" i="26"/>
  <c r="K499" i="26" s="1"/>
  <c r="L499" i="26" s="1"/>
  <c r="M499" i="26" s="1"/>
  <c r="G498" i="26"/>
  <c r="K498" i="26" s="1"/>
  <c r="L498" i="26" s="1"/>
  <c r="M498" i="26" s="1"/>
  <c r="G497" i="26"/>
  <c r="K497" i="26" s="1"/>
  <c r="L497" i="26" s="1"/>
  <c r="M497" i="26" s="1"/>
  <c r="G496" i="26"/>
  <c r="K496" i="26" s="1"/>
  <c r="L496" i="26" s="1"/>
  <c r="M496" i="26" s="1"/>
  <c r="G495" i="26"/>
  <c r="K495" i="26" s="1"/>
  <c r="L495" i="26" s="1"/>
  <c r="M495" i="26" s="1"/>
  <c r="G494" i="26"/>
  <c r="K494" i="26" s="1"/>
  <c r="L494" i="26" s="1"/>
  <c r="M494" i="26" s="1"/>
  <c r="G493" i="26"/>
  <c r="K493" i="26" s="1"/>
  <c r="L493" i="26" s="1"/>
  <c r="M493" i="26" s="1"/>
  <c r="G492" i="26"/>
  <c r="K492" i="26" s="1"/>
  <c r="L492" i="26" s="1"/>
  <c r="M492" i="26" s="1"/>
  <c r="G491" i="26"/>
  <c r="K491" i="26" s="1"/>
  <c r="L491" i="26" s="1"/>
  <c r="M491" i="26" s="1"/>
  <c r="G490" i="26"/>
  <c r="K490" i="26" s="1"/>
  <c r="L490" i="26" s="1"/>
  <c r="M490" i="26" s="1"/>
  <c r="G489" i="26"/>
  <c r="K489" i="26" s="1"/>
  <c r="L489" i="26" s="1"/>
  <c r="M489" i="26" s="1"/>
  <c r="G488" i="26"/>
  <c r="K488" i="26" s="1"/>
  <c r="L488" i="26" s="1"/>
  <c r="M488" i="26" s="1"/>
  <c r="G487" i="26"/>
  <c r="K487" i="26" s="1"/>
  <c r="L487" i="26" s="1"/>
  <c r="M487" i="26" s="1"/>
  <c r="G486" i="26"/>
  <c r="K486" i="26" s="1"/>
  <c r="L486" i="26" s="1"/>
  <c r="M486" i="26" s="1"/>
  <c r="G485" i="26"/>
  <c r="K485" i="26" s="1"/>
  <c r="L485" i="26" s="1"/>
  <c r="M485" i="26" s="1"/>
  <c r="G484" i="26"/>
  <c r="K484" i="26" s="1"/>
  <c r="L484" i="26" s="1"/>
  <c r="M484" i="26" s="1"/>
  <c r="G483" i="26"/>
  <c r="K483" i="26" s="1"/>
  <c r="L483" i="26" s="1"/>
  <c r="M483" i="26" s="1"/>
  <c r="G482" i="26"/>
  <c r="K482" i="26" s="1"/>
  <c r="L482" i="26" s="1"/>
  <c r="M482" i="26" s="1"/>
  <c r="G481" i="26"/>
  <c r="K481" i="26" s="1"/>
  <c r="L481" i="26" s="1"/>
  <c r="M481" i="26" s="1"/>
  <c r="G480" i="26"/>
  <c r="K480" i="26" s="1"/>
  <c r="L480" i="26" s="1"/>
  <c r="M480" i="26" s="1"/>
  <c r="G479" i="26"/>
  <c r="K479" i="26" s="1"/>
  <c r="L479" i="26" s="1"/>
  <c r="M479" i="26" s="1"/>
  <c r="G478" i="26"/>
  <c r="K478" i="26" s="1"/>
  <c r="L478" i="26" s="1"/>
  <c r="M478" i="26" s="1"/>
  <c r="G477" i="26"/>
  <c r="K477" i="26" s="1"/>
  <c r="L477" i="26" s="1"/>
  <c r="M477" i="26" s="1"/>
  <c r="G476" i="26"/>
  <c r="K476" i="26" s="1"/>
  <c r="L476" i="26" s="1"/>
  <c r="M476" i="26" s="1"/>
  <c r="G475" i="26"/>
  <c r="K475" i="26" s="1"/>
  <c r="L475" i="26" s="1"/>
  <c r="M475" i="26" s="1"/>
  <c r="G474" i="26"/>
  <c r="K474" i="26" s="1"/>
  <c r="L474" i="26" s="1"/>
  <c r="M474" i="26" s="1"/>
  <c r="G473" i="26"/>
  <c r="K473" i="26" s="1"/>
  <c r="L473" i="26" s="1"/>
  <c r="M473" i="26" s="1"/>
  <c r="G472" i="26"/>
  <c r="K472" i="26" s="1"/>
  <c r="L472" i="26" s="1"/>
  <c r="M472" i="26" s="1"/>
  <c r="G471" i="26"/>
  <c r="K471" i="26" s="1"/>
  <c r="L471" i="26" s="1"/>
  <c r="M471" i="26" s="1"/>
  <c r="G470" i="26"/>
  <c r="K470" i="26" s="1"/>
  <c r="L470" i="26" s="1"/>
  <c r="M470" i="26" s="1"/>
  <c r="G469" i="26"/>
  <c r="K469" i="26" s="1"/>
  <c r="L469" i="26" s="1"/>
  <c r="M469" i="26" s="1"/>
  <c r="G468" i="26"/>
  <c r="K468" i="26" s="1"/>
  <c r="L468" i="26" s="1"/>
  <c r="M468" i="26" s="1"/>
  <c r="G467" i="26"/>
  <c r="K467" i="26" s="1"/>
  <c r="L467" i="26" s="1"/>
  <c r="M467" i="26" s="1"/>
  <c r="G466" i="26"/>
  <c r="K466" i="26" s="1"/>
  <c r="L466" i="26" s="1"/>
  <c r="M466" i="26" s="1"/>
  <c r="G465" i="26"/>
  <c r="K465" i="26" s="1"/>
  <c r="L465" i="26" s="1"/>
  <c r="M465" i="26" s="1"/>
  <c r="G464" i="26"/>
  <c r="K464" i="26" s="1"/>
  <c r="L464" i="26" s="1"/>
  <c r="M464" i="26" s="1"/>
  <c r="G463" i="26"/>
  <c r="K463" i="26" s="1"/>
  <c r="L463" i="26" s="1"/>
  <c r="M463" i="26" s="1"/>
  <c r="G462" i="26"/>
  <c r="K462" i="26" s="1"/>
  <c r="L462" i="26" s="1"/>
  <c r="M462" i="26" s="1"/>
  <c r="G461" i="26"/>
  <c r="K461" i="26" s="1"/>
  <c r="L461" i="26" s="1"/>
  <c r="M461" i="26" s="1"/>
  <c r="G460" i="26"/>
  <c r="K460" i="26" s="1"/>
  <c r="L460" i="26" s="1"/>
  <c r="M460" i="26" s="1"/>
  <c r="G459" i="26"/>
  <c r="K459" i="26" s="1"/>
  <c r="L459" i="26" s="1"/>
  <c r="M459" i="26" s="1"/>
  <c r="G458" i="26"/>
  <c r="K458" i="26" s="1"/>
  <c r="L458" i="26" s="1"/>
  <c r="M458" i="26" s="1"/>
  <c r="G457" i="26"/>
  <c r="K457" i="26" s="1"/>
  <c r="L457" i="26" s="1"/>
  <c r="M457" i="26" s="1"/>
  <c r="G456" i="26"/>
  <c r="K456" i="26" s="1"/>
  <c r="L456" i="26" s="1"/>
  <c r="M456" i="26" s="1"/>
  <c r="G455" i="26"/>
  <c r="K455" i="26" s="1"/>
  <c r="L455" i="26" s="1"/>
  <c r="M455" i="26" s="1"/>
  <c r="G454" i="26"/>
  <c r="K454" i="26" s="1"/>
  <c r="L454" i="26" s="1"/>
  <c r="M454" i="26" s="1"/>
  <c r="G453" i="26"/>
  <c r="K453" i="26" s="1"/>
  <c r="L453" i="26" s="1"/>
  <c r="M453" i="26" s="1"/>
  <c r="G452" i="26"/>
  <c r="K452" i="26" s="1"/>
  <c r="L452" i="26" s="1"/>
  <c r="M452" i="26" s="1"/>
  <c r="G451" i="26"/>
  <c r="K451" i="26" s="1"/>
  <c r="L451" i="26" s="1"/>
  <c r="M451" i="26" s="1"/>
  <c r="G450" i="26"/>
  <c r="K450" i="26" s="1"/>
  <c r="L450" i="26" s="1"/>
  <c r="M450" i="26" s="1"/>
  <c r="G449" i="26"/>
  <c r="K449" i="26" s="1"/>
  <c r="L449" i="26" s="1"/>
  <c r="M449" i="26" s="1"/>
  <c r="G448" i="26"/>
  <c r="K448" i="26" s="1"/>
  <c r="L448" i="26" s="1"/>
  <c r="M448" i="26" s="1"/>
  <c r="G447" i="26"/>
  <c r="K447" i="26" s="1"/>
  <c r="L447" i="26" s="1"/>
  <c r="M447" i="26" s="1"/>
  <c r="G446" i="26"/>
  <c r="K446" i="26" s="1"/>
  <c r="L446" i="26" s="1"/>
  <c r="M446" i="26" s="1"/>
  <c r="G445" i="26"/>
  <c r="K445" i="26" s="1"/>
  <c r="L445" i="26" s="1"/>
  <c r="M445" i="26" s="1"/>
  <c r="G444" i="26"/>
  <c r="K444" i="26" s="1"/>
  <c r="L444" i="26" s="1"/>
  <c r="M444" i="26" s="1"/>
  <c r="G443" i="26"/>
  <c r="K443" i="26" s="1"/>
  <c r="L443" i="26" s="1"/>
  <c r="M443" i="26" s="1"/>
  <c r="G442" i="26"/>
  <c r="K442" i="26" s="1"/>
  <c r="L442" i="26" s="1"/>
  <c r="M442" i="26" s="1"/>
  <c r="G441" i="26"/>
  <c r="K441" i="26" s="1"/>
  <c r="L441" i="26" s="1"/>
  <c r="M441" i="26" s="1"/>
  <c r="G440" i="26"/>
  <c r="K440" i="26" s="1"/>
  <c r="L440" i="26" s="1"/>
  <c r="M440" i="26" s="1"/>
  <c r="G439" i="26"/>
  <c r="K439" i="26" s="1"/>
  <c r="L439" i="26" s="1"/>
  <c r="M439" i="26" s="1"/>
  <c r="G438" i="26"/>
  <c r="K438" i="26" s="1"/>
  <c r="L438" i="26" s="1"/>
  <c r="M438" i="26" s="1"/>
  <c r="G437" i="26"/>
  <c r="K437" i="26" s="1"/>
  <c r="L437" i="26" s="1"/>
  <c r="M437" i="26" s="1"/>
  <c r="G436" i="26"/>
  <c r="K436" i="26" s="1"/>
  <c r="L436" i="26" s="1"/>
  <c r="M436" i="26" s="1"/>
  <c r="G435" i="26"/>
  <c r="K435" i="26" s="1"/>
  <c r="L435" i="26" s="1"/>
  <c r="M435" i="26" s="1"/>
  <c r="G434" i="26"/>
  <c r="K434" i="26" s="1"/>
  <c r="L434" i="26" s="1"/>
  <c r="M434" i="26" s="1"/>
  <c r="G433" i="26"/>
  <c r="K433" i="26" s="1"/>
  <c r="L433" i="26" s="1"/>
  <c r="M433" i="26" s="1"/>
  <c r="G432" i="26"/>
  <c r="K432" i="26" s="1"/>
  <c r="L432" i="26" s="1"/>
  <c r="M432" i="26" s="1"/>
  <c r="G431" i="26"/>
  <c r="G430" i="26"/>
  <c r="G429" i="26"/>
  <c r="K429" i="26" s="1"/>
  <c r="G428" i="26"/>
  <c r="G427" i="26"/>
  <c r="G426" i="26"/>
  <c r="G425" i="26"/>
  <c r="K425" i="26" s="1"/>
  <c r="G424" i="26"/>
  <c r="G423" i="26"/>
  <c r="G422" i="26"/>
  <c r="K422" i="26" s="1"/>
  <c r="G421" i="26"/>
  <c r="K421" i="26" s="1"/>
  <c r="G420" i="26"/>
  <c r="G419" i="26"/>
  <c r="G418" i="26"/>
  <c r="K418" i="26" s="1"/>
  <c r="G417" i="26"/>
  <c r="K417" i="26" s="1"/>
  <c r="G416" i="26"/>
  <c r="G415" i="26"/>
  <c r="G414" i="26"/>
  <c r="G413" i="26"/>
  <c r="K413" i="26" s="1"/>
  <c r="G412" i="26"/>
  <c r="G411" i="26"/>
  <c r="G410" i="26"/>
  <c r="G409" i="26"/>
  <c r="K409" i="26" s="1"/>
  <c r="G408" i="26"/>
  <c r="G407" i="26"/>
  <c r="G406" i="26"/>
  <c r="K406" i="26" s="1"/>
  <c r="G405" i="26"/>
  <c r="K405" i="26" s="1"/>
  <c r="G404" i="26"/>
  <c r="G403" i="26"/>
  <c r="G402" i="26"/>
  <c r="G401" i="26"/>
  <c r="K401" i="26" s="1"/>
  <c r="G400" i="26"/>
  <c r="G399" i="26"/>
  <c r="K399" i="26" s="1"/>
  <c r="L399" i="26" s="1"/>
  <c r="M399" i="26" s="1"/>
  <c r="G398" i="26"/>
  <c r="K398" i="26" s="1"/>
  <c r="L398" i="26" s="1"/>
  <c r="M398" i="26" s="1"/>
  <c r="G397" i="26"/>
  <c r="K397" i="26" s="1"/>
  <c r="L397" i="26" s="1"/>
  <c r="M397" i="26" s="1"/>
  <c r="G396" i="26"/>
  <c r="K396" i="26" s="1"/>
  <c r="L396" i="26" s="1"/>
  <c r="M396" i="26" s="1"/>
  <c r="G395" i="26"/>
  <c r="K395" i="26" s="1"/>
  <c r="L395" i="26" s="1"/>
  <c r="M395" i="26" s="1"/>
  <c r="G394" i="26"/>
  <c r="K394" i="26" s="1"/>
  <c r="L394" i="26" s="1"/>
  <c r="M394" i="26" s="1"/>
  <c r="G393" i="26"/>
  <c r="K393" i="26" s="1"/>
  <c r="L393" i="26" s="1"/>
  <c r="M393" i="26" s="1"/>
  <c r="G392" i="26"/>
  <c r="K392" i="26" s="1"/>
  <c r="L392" i="26" s="1"/>
  <c r="M392" i="26" s="1"/>
  <c r="G391" i="26"/>
  <c r="K391" i="26" s="1"/>
  <c r="L391" i="26" s="1"/>
  <c r="M391" i="26" s="1"/>
  <c r="G390" i="26"/>
  <c r="K390" i="26" s="1"/>
  <c r="L390" i="26" s="1"/>
  <c r="M390" i="26" s="1"/>
  <c r="G389" i="26"/>
  <c r="K389" i="26" s="1"/>
  <c r="L389" i="26" s="1"/>
  <c r="M389" i="26" s="1"/>
  <c r="G388" i="26"/>
  <c r="K388" i="26" s="1"/>
  <c r="L388" i="26" s="1"/>
  <c r="M388" i="26" s="1"/>
  <c r="G387" i="26"/>
  <c r="K387" i="26" s="1"/>
  <c r="L387" i="26" s="1"/>
  <c r="M387" i="26" s="1"/>
  <c r="G386" i="26"/>
  <c r="K386" i="26" s="1"/>
  <c r="L386" i="26" s="1"/>
  <c r="M386" i="26" s="1"/>
  <c r="G385" i="26"/>
  <c r="K385" i="26" s="1"/>
  <c r="L385" i="26" s="1"/>
  <c r="M385" i="26" s="1"/>
  <c r="G384" i="26"/>
  <c r="K384" i="26" s="1"/>
  <c r="L384" i="26" s="1"/>
  <c r="M384" i="26" s="1"/>
  <c r="G383" i="26"/>
  <c r="K383" i="26" s="1"/>
  <c r="L383" i="26" s="1"/>
  <c r="M383" i="26" s="1"/>
  <c r="G382" i="26"/>
  <c r="K382" i="26" s="1"/>
  <c r="L382" i="26" s="1"/>
  <c r="M382" i="26" s="1"/>
  <c r="G381" i="26"/>
  <c r="K381" i="26" s="1"/>
  <c r="L381" i="26" s="1"/>
  <c r="M381" i="26" s="1"/>
  <c r="G380" i="26"/>
  <c r="K380" i="26" s="1"/>
  <c r="L380" i="26" s="1"/>
  <c r="M380" i="26" s="1"/>
  <c r="G379" i="26"/>
  <c r="K379" i="26" s="1"/>
  <c r="L379" i="26" s="1"/>
  <c r="M379" i="26" s="1"/>
  <c r="G378" i="26"/>
  <c r="K378" i="26" s="1"/>
  <c r="L378" i="26" s="1"/>
  <c r="M378" i="26" s="1"/>
  <c r="G377" i="26"/>
  <c r="K377" i="26" s="1"/>
  <c r="L377" i="26" s="1"/>
  <c r="M377" i="26" s="1"/>
  <c r="G376" i="26"/>
  <c r="K376" i="26" s="1"/>
  <c r="L376" i="26" s="1"/>
  <c r="M376" i="26" s="1"/>
  <c r="G375" i="26"/>
  <c r="K375" i="26" s="1"/>
  <c r="L375" i="26" s="1"/>
  <c r="M375" i="26" s="1"/>
  <c r="G374" i="26"/>
  <c r="K374" i="26" s="1"/>
  <c r="L374" i="26" s="1"/>
  <c r="M374" i="26" s="1"/>
  <c r="G373" i="26"/>
  <c r="K373" i="26" s="1"/>
  <c r="L373" i="26" s="1"/>
  <c r="M373" i="26" s="1"/>
  <c r="G372" i="26"/>
  <c r="K372" i="26" s="1"/>
  <c r="L372" i="26" s="1"/>
  <c r="M372" i="26" s="1"/>
  <c r="G371" i="26"/>
  <c r="K371" i="26" s="1"/>
  <c r="L371" i="26" s="1"/>
  <c r="M371" i="26" s="1"/>
  <c r="G370" i="26"/>
  <c r="K370" i="26" s="1"/>
  <c r="L370" i="26" s="1"/>
  <c r="M370" i="26" s="1"/>
  <c r="G369" i="26"/>
  <c r="K369" i="26" s="1"/>
  <c r="L369" i="26" s="1"/>
  <c r="M369" i="26" s="1"/>
  <c r="G368" i="26"/>
  <c r="K368" i="26" s="1"/>
  <c r="L368" i="26" s="1"/>
  <c r="M368" i="26" s="1"/>
  <c r="G367" i="26"/>
  <c r="K367" i="26" s="1"/>
  <c r="L367" i="26" s="1"/>
  <c r="M367" i="26" s="1"/>
  <c r="G366" i="26"/>
  <c r="K366" i="26" s="1"/>
  <c r="L366" i="26" s="1"/>
  <c r="M366" i="26" s="1"/>
  <c r="G365" i="26"/>
  <c r="K365" i="26" s="1"/>
  <c r="L365" i="26" s="1"/>
  <c r="M365" i="26" s="1"/>
  <c r="G364" i="26"/>
  <c r="K364" i="26" s="1"/>
  <c r="L364" i="26" s="1"/>
  <c r="M364" i="26" s="1"/>
  <c r="G363" i="26"/>
  <c r="K363" i="26" s="1"/>
  <c r="L363" i="26" s="1"/>
  <c r="M363" i="26" s="1"/>
  <c r="G362" i="26"/>
  <c r="K362" i="26" s="1"/>
  <c r="L362" i="26" s="1"/>
  <c r="M362" i="26" s="1"/>
  <c r="G361" i="26"/>
  <c r="K361" i="26" s="1"/>
  <c r="L361" i="26" s="1"/>
  <c r="M361" i="26" s="1"/>
  <c r="G360" i="26"/>
  <c r="K360" i="26" s="1"/>
  <c r="L360" i="26" s="1"/>
  <c r="M360" i="26" s="1"/>
  <c r="G359" i="26"/>
  <c r="K359" i="26" s="1"/>
  <c r="L359" i="26" s="1"/>
  <c r="M359" i="26" s="1"/>
  <c r="G358" i="26"/>
  <c r="K358" i="26" s="1"/>
  <c r="L358" i="26" s="1"/>
  <c r="M358" i="26" s="1"/>
  <c r="G357" i="26"/>
  <c r="K357" i="26" s="1"/>
  <c r="L357" i="26" s="1"/>
  <c r="M357" i="26" s="1"/>
  <c r="G356" i="26"/>
  <c r="K356" i="26" s="1"/>
  <c r="L356" i="26" s="1"/>
  <c r="M356" i="26" s="1"/>
  <c r="G355" i="26"/>
  <c r="K355" i="26" s="1"/>
  <c r="L355" i="26" s="1"/>
  <c r="M355" i="26" s="1"/>
  <c r="G354" i="26"/>
  <c r="K354" i="26" s="1"/>
  <c r="L354" i="26" s="1"/>
  <c r="M354" i="26" s="1"/>
  <c r="G353" i="26"/>
  <c r="K353" i="26" s="1"/>
  <c r="L353" i="26" s="1"/>
  <c r="M353" i="26" s="1"/>
  <c r="G352" i="26"/>
  <c r="K352" i="26" s="1"/>
  <c r="L352" i="26" s="1"/>
  <c r="M352" i="26" s="1"/>
  <c r="G351" i="26"/>
  <c r="K351" i="26" s="1"/>
  <c r="L351" i="26" s="1"/>
  <c r="M351" i="26" s="1"/>
  <c r="G350" i="26"/>
  <c r="K350" i="26" s="1"/>
  <c r="L350" i="26" s="1"/>
  <c r="M350" i="26" s="1"/>
  <c r="G349" i="26"/>
  <c r="K349" i="26" s="1"/>
  <c r="L349" i="26" s="1"/>
  <c r="M349" i="26" s="1"/>
  <c r="G348" i="26"/>
  <c r="K348" i="26" s="1"/>
  <c r="L348" i="26" s="1"/>
  <c r="M348" i="26" s="1"/>
  <c r="G347" i="26"/>
  <c r="K347" i="26" s="1"/>
  <c r="L347" i="26" s="1"/>
  <c r="M347" i="26" s="1"/>
  <c r="G346" i="26"/>
  <c r="K346" i="26" s="1"/>
  <c r="L346" i="26" s="1"/>
  <c r="M346" i="26" s="1"/>
  <c r="G345" i="26"/>
  <c r="K345" i="26" s="1"/>
  <c r="L345" i="26" s="1"/>
  <c r="M345" i="26" s="1"/>
  <c r="G344" i="26"/>
  <c r="K344" i="26" s="1"/>
  <c r="L344" i="26" s="1"/>
  <c r="M344" i="26" s="1"/>
  <c r="G343" i="26"/>
  <c r="K343" i="26" s="1"/>
  <c r="L343" i="26" s="1"/>
  <c r="M343" i="26" s="1"/>
  <c r="G342" i="26"/>
  <c r="K342" i="26" s="1"/>
  <c r="L342" i="26" s="1"/>
  <c r="M342" i="26" s="1"/>
  <c r="G341" i="26"/>
  <c r="K341" i="26" s="1"/>
  <c r="L341" i="26" s="1"/>
  <c r="M341" i="26" s="1"/>
  <c r="G340" i="26"/>
  <c r="K340" i="26" s="1"/>
  <c r="L340" i="26" s="1"/>
  <c r="M340" i="26" s="1"/>
  <c r="G339" i="26"/>
  <c r="K339" i="26" s="1"/>
  <c r="L339" i="26" s="1"/>
  <c r="M339" i="26" s="1"/>
  <c r="G338" i="26"/>
  <c r="K338" i="26" s="1"/>
  <c r="L338" i="26" s="1"/>
  <c r="M338" i="26" s="1"/>
  <c r="G337" i="26"/>
  <c r="K337" i="26" s="1"/>
  <c r="L337" i="26" s="1"/>
  <c r="M337" i="26" s="1"/>
  <c r="G336" i="26"/>
  <c r="K336" i="26" s="1"/>
  <c r="L336" i="26" s="1"/>
  <c r="M336" i="26" s="1"/>
  <c r="G335" i="26"/>
  <c r="K335" i="26" s="1"/>
  <c r="L335" i="26" s="1"/>
  <c r="M335" i="26" s="1"/>
  <c r="G334" i="26"/>
  <c r="K334" i="26" s="1"/>
  <c r="L334" i="26" s="1"/>
  <c r="M334" i="26" s="1"/>
  <c r="G333" i="26"/>
  <c r="K333" i="26" s="1"/>
  <c r="L333" i="26" s="1"/>
  <c r="M333" i="26" s="1"/>
  <c r="G332" i="26"/>
  <c r="K332" i="26" s="1"/>
  <c r="L332" i="26" s="1"/>
  <c r="M332" i="26" s="1"/>
  <c r="G331" i="26"/>
  <c r="K331" i="26" s="1"/>
  <c r="L331" i="26" s="1"/>
  <c r="M331" i="26" s="1"/>
  <c r="G330" i="26"/>
  <c r="K330" i="26" s="1"/>
  <c r="L330" i="26" s="1"/>
  <c r="M330" i="26" s="1"/>
  <c r="G329" i="26"/>
  <c r="K329" i="26" s="1"/>
  <c r="L329" i="26" s="1"/>
  <c r="M329" i="26" s="1"/>
  <c r="G328" i="26"/>
  <c r="K328" i="26" s="1"/>
  <c r="L328" i="26" s="1"/>
  <c r="M328" i="26" s="1"/>
  <c r="G327" i="26"/>
  <c r="K327" i="26" s="1"/>
  <c r="L327" i="26" s="1"/>
  <c r="M327" i="26" s="1"/>
  <c r="G326" i="26"/>
  <c r="K326" i="26" s="1"/>
  <c r="L326" i="26" s="1"/>
  <c r="M326" i="26" s="1"/>
  <c r="G325" i="26"/>
  <c r="K325" i="26" s="1"/>
  <c r="L325" i="26" s="1"/>
  <c r="M325" i="26" s="1"/>
  <c r="G324" i="26"/>
  <c r="K324" i="26" s="1"/>
  <c r="L324" i="26" s="1"/>
  <c r="M324" i="26" s="1"/>
  <c r="G323" i="26"/>
  <c r="K323" i="26" s="1"/>
  <c r="L323" i="26" s="1"/>
  <c r="M323" i="26" s="1"/>
  <c r="G322" i="26"/>
  <c r="K322" i="26" s="1"/>
  <c r="L322" i="26" s="1"/>
  <c r="M322" i="26" s="1"/>
  <c r="G321" i="26"/>
  <c r="K321" i="26" s="1"/>
  <c r="L321" i="26" s="1"/>
  <c r="M321" i="26" s="1"/>
  <c r="G320" i="26"/>
  <c r="K320" i="26" s="1"/>
  <c r="L320" i="26" s="1"/>
  <c r="M320" i="26" s="1"/>
  <c r="G319" i="26"/>
  <c r="K319" i="26" s="1"/>
  <c r="L319" i="26" s="1"/>
  <c r="M319" i="26" s="1"/>
  <c r="G318" i="26"/>
  <c r="K318" i="26" s="1"/>
  <c r="L318" i="26" s="1"/>
  <c r="M318" i="26" s="1"/>
  <c r="G317" i="26"/>
  <c r="K317" i="26" s="1"/>
  <c r="L317" i="26" s="1"/>
  <c r="M317" i="26" s="1"/>
  <c r="G316" i="26"/>
  <c r="K316" i="26" s="1"/>
  <c r="L316" i="26" s="1"/>
  <c r="M316" i="26" s="1"/>
  <c r="G315" i="26"/>
  <c r="K315" i="26" s="1"/>
  <c r="L315" i="26" s="1"/>
  <c r="M315" i="26" s="1"/>
  <c r="G314" i="26"/>
  <c r="K314" i="26" s="1"/>
  <c r="L314" i="26" s="1"/>
  <c r="M314" i="26" s="1"/>
  <c r="G313" i="26"/>
  <c r="K313" i="26" s="1"/>
  <c r="L313" i="26" s="1"/>
  <c r="M313" i="26" s="1"/>
  <c r="G312" i="26"/>
  <c r="K312" i="26" s="1"/>
  <c r="L312" i="26" s="1"/>
  <c r="M312" i="26" s="1"/>
  <c r="G311" i="26"/>
  <c r="K311" i="26" s="1"/>
  <c r="L311" i="26" s="1"/>
  <c r="M311" i="26" s="1"/>
  <c r="G310" i="26"/>
  <c r="K310" i="26" s="1"/>
  <c r="L310" i="26" s="1"/>
  <c r="M310" i="26" s="1"/>
  <c r="G309" i="26"/>
  <c r="K309" i="26" s="1"/>
  <c r="L309" i="26" s="1"/>
  <c r="M309" i="26" s="1"/>
  <c r="G308" i="26"/>
  <c r="K308" i="26" s="1"/>
  <c r="L308" i="26" s="1"/>
  <c r="M308" i="26" s="1"/>
  <c r="G307" i="26"/>
  <c r="K307" i="26" s="1"/>
  <c r="L307" i="26" s="1"/>
  <c r="M307" i="26" s="1"/>
  <c r="G306" i="26"/>
  <c r="K306" i="26" s="1"/>
  <c r="L306" i="26" s="1"/>
  <c r="M306" i="26" s="1"/>
  <c r="G305" i="26"/>
  <c r="K305" i="26" s="1"/>
  <c r="L305" i="26" s="1"/>
  <c r="M305" i="26" s="1"/>
  <c r="G304" i="26"/>
  <c r="K304" i="26" s="1"/>
  <c r="L304" i="26" s="1"/>
  <c r="M304" i="26" s="1"/>
  <c r="G303" i="26"/>
  <c r="K303" i="26" s="1"/>
  <c r="L303" i="26" s="1"/>
  <c r="M303" i="26" s="1"/>
  <c r="G302" i="26"/>
  <c r="K302" i="26" s="1"/>
  <c r="L302" i="26" s="1"/>
  <c r="M302" i="26" s="1"/>
  <c r="G301" i="26"/>
  <c r="K301" i="26" s="1"/>
  <c r="L301" i="26" s="1"/>
  <c r="M301" i="26" s="1"/>
  <c r="G300" i="26"/>
  <c r="K300" i="26" s="1"/>
  <c r="L300" i="26" s="1"/>
  <c r="M300" i="26" s="1"/>
  <c r="G299" i="26"/>
  <c r="K299" i="26" s="1"/>
  <c r="L299" i="26" s="1"/>
  <c r="M299" i="26" s="1"/>
  <c r="G298" i="26"/>
  <c r="K298" i="26" s="1"/>
  <c r="L298" i="26" s="1"/>
  <c r="M298" i="26" s="1"/>
  <c r="G297" i="26"/>
  <c r="K297" i="26" s="1"/>
  <c r="L297" i="26" s="1"/>
  <c r="M297" i="26" s="1"/>
  <c r="G296" i="26"/>
  <c r="K296" i="26" s="1"/>
  <c r="L296" i="26" s="1"/>
  <c r="M296" i="26" s="1"/>
  <c r="G295" i="26"/>
  <c r="K295" i="26" s="1"/>
  <c r="L295" i="26" s="1"/>
  <c r="M295" i="26" s="1"/>
  <c r="G294" i="26"/>
  <c r="K294" i="26" s="1"/>
  <c r="L294" i="26" s="1"/>
  <c r="M294" i="26" s="1"/>
  <c r="G293" i="26"/>
  <c r="K293" i="26" s="1"/>
  <c r="L293" i="26" s="1"/>
  <c r="M293" i="26" s="1"/>
  <c r="G292" i="26"/>
  <c r="K292" i="26" s="1"/>
  <c r="L292" i="26" s="1"/>
  <c r="M292" i="26" s="1"/>
  <c r="G291" i="26"/>
  <c r="K291" i="26" s="1"/>
  <c r="L291" i="26" s="1"/>
  <c r="M291" i="26" s="1"/>
  <c r="G290" i="26"/>
  <c r="K290" i="26" s="1"/>
  <c r="L290" i="26" s="1"/>
  <c r="M290" i="26" s="1"/>
  <c r="G289" i="26"/>
  <c r="K289" i="26" s="1"/>
  <c r="L289" i="26" s="1"/>
  <c r="M289" i="26" s="1"/>
  <c r="G288" i="26"/>
  <c r="K288" i="26" s="1"/>
  <c r="L288" i="26" s="1"/>
  <c r="M288" i="26" s="1"/>
  <c r="G287" i="26"/>
  <c r="K287" i="26" s="1"/>
  <c r="L287" i="26" s="1"/>
  <c r="M287" i="26" s="1"/>
  <c r="G286" i="26"/>
  <c r="K286" i="26" s="1"/>
  <c r="L286" i="26" s="1"/>
  <c r="M286" i="26" s="1"/>
  <c r="G285" i="26"/>
  <c r="K285" i="26" s="1"/>
  <c r="L285" i="26" s="1"/>
  <c r="M285" i="26" s="1"/>
  <c r="G284" i="26"/>
  <c r="K284" i="26" s="1"/>
  <c r="L284" i="26" s="1"/>
  <c r="M284" i="26" s="1"/>
  <c r="G283" i="26"/>
  <c r="K283" i="26" s="1"/>
  <c r="L283" i="26" s="1"/>
  <c r="M283" i="26" s="1"/>
  <c r="G282" i="26"/>
  <c r="K282" i="26" s="1"/>
  <c r="L282" i="26" s="1"/>
  <c r="M282" i="26" s="1"/>
  <c r="G281" i="26"/>
  <c r="K281" i="26" s="1"/>
  <c r="L281" i="26" s="1"/>
  <c r="M281" i="26" s="1"/>
  <c r="G280" i="26"/>
  <c r="K280" i="26" s="1"/>
  <c r="L280" i="26" s="1"/>
  <c r="M280" i="26" s="1"/>
  <c r="G279" i="26"/>
  <c r="K279" i="26" s="1"/>
  <c r="L279" i="26" s="1"/>
  <c r="M279" i="26" s="1"/>
  <c r="G278" i="26"/>
  <c r="K278" i="26" s="1"/>
  <c r="L278" i="26" s="1"/>
  <c r="M278" i="26" s="1"/>
  <c r="G277" i="26"/>
  <c r="K277" i="26" s="1"/>
  <c r="L277" i="26" s="1"/>
  <c r="M277" i="26" s="1"/>
  <c r="G276" i="26"/>
  <c r="K276" i="26" s="1"/>
  <c r="L276" i="26" s="1"/>
  <c r="M276" i="26" s="1"/>
  <c r="G275" i="26"/>
  <c r="K275" i="26" s="1"/>
  <c r="L275" i="26" s="1"/>
  <c r="M275" i="26" s="1"/>
  <c r="G274" i="26"/>
  <c r="K274" i="26" s="1"/>
  <c r="L274" i="26" s="1"/>
  <c r="M274" i="26" s="1"/>
  <c r="G273" i="26"/>
  <c r="K273" i="26" s="1"/>
  <c r="L273" i="26" s="1"/>
  <c r="M273" i="26" s="1"/>
  <c r="G272" i="26"/>
  <c r="K272" i="26" s="1"/>
  <c r="L272" i="26" s="1"/>
  <c r="M272" i="26" s="1"/>
  <c r="G271" i="26"/>
  <c r="K271" i="26" s="1"/>
  <c r="L271" i="26" s="1"/>
  <c r="M271" i="26" s="1"/>
  <c r="G270" i="26"/>
  <c r="K270" i="26" s="1"/>
  <c r="L270" i="26" s="1"/>
  <c r="M270" i="26" s="1"/>
  <c r="G269" i="26"/>
  <c r="K269" i="26" s="1"/>
  <c r="L269" i="26" s="1"/>
  <c r="M269" i="26" s="1"/>
  <c r="G268" i="26"/>
  <c r="K268" i="26" s="1"/>
  <c r="L268" i="26" s="1"/>
  <c r="M268" i="26" s="1"/>
  <c r="G267" i="26"/>
  <c r="K267" i="26" s="1"/>
  <c r="L267" i="26" s="1"/>
  <c r="M267" i="26" s="1"/>
  <c r="G266" i="26"/>
  <c r="K266" i="26" s="1"/>
  <c r="L266" i="26" s="1"/>
  <c r="M266" i="26" s="1"/>
  <c r="G265" i="26"/>
  <c r="K265" i="26" s="1"/>
  <c r="L265" i="26" s="1"/>
  <c r="M265" i="26" s="1"/>
  <c r="G264" i="26"/>
  <c r="K264" i="26" s="1"/>
  <c r="L264" i="26" s="1"/>
  <c r="M264" i="26" s="1"/>
  <c r="G263" i="26"/>
  <c r="K263" i="26" s="1"/>
  <c r="L263" i="26" s="1"/>
  <c r="M263" i="26" s="1"/>
  <c r="G262" i="26"/>
  <c r="K262" i="26" s="1"/>
  <c r="L262" i="26" s="1"/>
  <c r="M262" i="26" s="1"/>
  <c r="G261" i="26"/>
  <c r="K261" i="26" s="1"/>
  <c r="L261" i="26" s="1"/>
  <c r="M261" i="26" s="1"/>
  <c r="G260" i="26"/>
  <c r="K260" i="26" s="1"/>
  <c r="L260" i="26" s="1"/>
  <c r="M260" i="26" s="1"/>
  <c r="G259" i="26"/>
  <c r="K259" i="26" s="1"/>
  <c r="L259" i="26" s="1"/>
  <c r="M259" i="26" s="1"/>
  <c r="G258" i="26"/>
  <c r="K258" i="26" s="1"/>
  <c r="L258" i="26" s="1"/>
  <c r="M258" i="26" s="1"/>
  <c r="G257" i="26"/>
  <c r="K257" i="26" s="1"/>
  <c r="L257" i="26" s="1"/>
  <c r="M257" i="26" s="1"/>
  <c r="G256" i="26"/>
  <c r="K256" i="26" s="1"/>
  <c r="L256" i="26" s="1"/>
  <c r="M256" i="26" s="1"/>
  <c r="G255" i="26"/>
  <c r="K255" i="26" s="1"/>
  <c r="L255" i="26" s="1"/>
  <c r="M255" i="26" s="1"/>
  <c r="G254" i="26"/>
  <c r="K254" i="26" s="1"/>
  <c r="L254" i="26" s="1"/>
  <c r="M254" i="26" s="1"/>
  <c r="G253" i="26"/>
  <c r="K253" i="26" s="1"/>
  <c r="L253" i="26" s="1"/>
  <c r="M253" i="26" s="1"/>
  <c r="G252" i="26"/>
  <c r="K252" i="26" s="1"/>
  <c r="L252" i="26" s="1"/>
  <c r="M252" i="26" s="1"/>
  <c r="G251" i="26"/>
  <c r="K251" i="26" s="1"/>
  <c r="L251" i="26" s="1"/>
  <c r="M251" i="26" s="1"/>
  <c r="G250" i="26"/>
  <c r="K250" i="26" s="1"/>
  <c r="L250" i="26" s="1"/>
  <c r="M250" i="26" s="1"/>
  <c r="G249" i="26"/>
  <c r="K249" i="26" s="1"/>
  <c r="L249" i="26" s="1"/>
  <c r="M249" i="26" s="1"/>
  <c r="G248" i="26"/>
  <c r="K248" i="26" s="1"/>
  <c r="L248" i="26" s="1"/>
  <c r="M248" i="26" s="1"/>
  <c r="G247" i="26"/>
  <c r="K247" i="26" s="1"/>
  <c r="L247" i="26" s="1"/>
  <c r="M247" i="26" s="1"/>
  <c r="G246" i="26"/>
  <c r="K246" i="26" s="1"/>
  <c r="L246" i="26" s="1"/>
  <c r="M246" i="26" s="1"/>
  <c r="G245" i="26"/>
  <c r="K245" i="26" s="1"/>
  <c r="L245" i="26" s="1"/>
  <c r="M245" i="26" s="1"/>
  <c r="G244" i="26"/>
  <c r="K244" i="26" s="1"/>
  <c r="L244" i="26" s="1"/>
  <c r="M244" i="26" s="1"/>
  <c r="G243" i="26"/>
  <c r="K243" i="26" s="1"/>
  <c r="L243" i="26" s="1"/>
  <c r="M243" i="26" s="1"/>
  <c r="G242" i="26"/>
  <c r="K242" i="26" s="1"/>
  <c r="L242" i="26" s="1"/>
  <c r="M242" i="26" s="1"/>
  <c r="G241" i="26"/>
  <c r="K241" i="26" s="1"/>
  <c r="L241" i="26" s="1"/>
  <c r="M241" i="26" s="1"/>
  <c r="G240" i="26"/>
  <c r="K240" i="26" s="1"/>
  <c r="L240" i="26" s="1"/>
  <c r="M240" i="26" s="1"/>
  <c r="G239" i="26"/>
  <c r="K239" i="26" s="1"/>
  <c r="L239" i="26" s="1"/>
  <c r="M239" i="26" s="1"/>
  <c r="G238" i="26"/>
  <c r="K238" i="26" s="1"/>
  <c r="L238" i="26" s="1"/>
  <c r="M238" i="26" s="1"/>
  <c r="G237" i="26"/>
  <c r="K237" i="26" s="1"/>
  <c r="L237" i="26" s="1"/>
  <c r="M237" i="26" s="1"/>
  <c r="G236" i="26"/>
  <c r="K236" i="26" s="1"/>
  <c r="L236" i="26" s="1"/>
  <c r="M236" i="26" s="1"/>
  <c r="G235" i="26"/>
  <c r="K235" i="26" s="1"/>
  <c r="L235" i="26" s="1"/>
  <c r="M235" i="26" s="1"/>
  <c r="G234" i="26"/>
  <c r="K234" i="26" s="1"/>
  <c r="L234" i="26" s="1"/>
  <c r="M234" i="26" s="1"/>
  <c r="G233" i="26"/>
  <c r="K233" i="26" s="1"/>
  <c r="L233" i="26" s="1"/>
  <c r="M233" i="26" s="1"/>
  <c r="G232" i="26"/>
  <c r="K232" i="26" s="1"/>
  <c r="L232" i="26" s="1"/>
  <c r="M232" i="26" s="1"/>
  <c r="G231" i="26"/>
  <c r="K231" i="26" s="1"/>
  <c r="L231" i="26" s="1"/>
  <c r="M231" i="26" s="1"/>
  <c r="G230" i="26"/>
  <c r="K230" i="26" s="1"/>
  <c r="L230" i="26" s="1"/>
  <c r="M230" i="26" s="1"/>
  <c r="G229" i="26"/>
  <c r="K229" i="26" s="1"/>
  <c r="L229" i="26" s="1"/>
  <c r="M229" i="26" s="1"/>
  <c r="G228" i="26"/>
  <c r="K228" i="26" s="1"/>
  <c r="L228" i="26" s="1"/>
  <c r="M228" i="26" s="1"/>
  <c r="G227" i="26"/>
  <c r="K227" i="26" s="1"/>
  <c r="L227" i="26" s="1"/>
  <c r="M227" i="26" s="1"/>
  <c r="G226" i="26"/>
  <c r="K226" i="26" s="1"/>
  <c r="L226" i="26" s="1"/>
  <c r="M226" i="26" s="1"/>
  <c r="G225" i="26"/>
  <c r="K225" i="26" s="1"/>
  <c r="L225" i="26" s="1"/>
  <c r="M225" i="26" s="1"/>
  <c r="G224" i="26"/>
  <c r="K224" i="26" s="1"/>
  <c r="L224" i="26" s="1"/>
  <c r="M224" i="26" s="1"/>
  <c r="G223" i="26"/>
  <c r="K223" i="26" s="1"/>
  <c r="L223" i="26" s="1"/>
  <c r="M223" i="26" s="1"/>
  <c r="G222" i="26"/>
  <c r="K222" i="26" s="1"/>
  <c r="L222" i="26" s="1"/>
  <c r="M222" i="26" s="1"/>
  <c r="G221" i="26"/>
  <c r="K221" i="26" s="1"/>
  <c r="L221" i="26" s="1"/>
  <c r="M221" i="26" s="1"/>
  <c r="G220" i="26"/>
  <c r="K220" i="26" s="1"/>
  <c r="L220" i="26" s="1"/>
  <c r="M220" i="26" s="1"/>
  <c r="G219" i="26"/>
  <c r="K219" i="26" s="1"/>
  <c r="L219" i="26" s="1"/>
  <c r="M219" i="26" s="1"/>
  <c r="G218" i="26"/>
  <c r="K218" i="26" s="1"/>
  <c r="L218" i="26" s="1"/>
  <c r="M218" i="26" s="1"/>
  <c r="G217" i="26"/>
  <c r="K217" i="26" s="1"/>
  <c r="L217" i="26" s="1"/>
  <c r="M217" i="26" s="1"/>
  <c r="G216" i="26"/>
  <c r="K216" i="26" s="1"/>
  <c r="L216" i="26" s="1"/>
  <c r="M216" i="26" s="1"/>
  <c r="G215" i="26"/>
  <c r="K215" i="26" s="1"/>
  <c r="L215" i="26" s="1"/>
  <c r="M215" i="26" s="1"/>
  <c r="G214" i="26"/>
  <c r="K214" i="26" s="1"/>
  <c r="L214" i="26" s="1"/>
  <c r="M214" i="26" s="1"/>
  <c r="G213" i="26"/>
  <c r="K213" i="26" s="1"/>
  <c r="L213" i="26" s="1"/>
  <c r="M213" i="26" s="1"/>
  <c r="G212" i="26"/>
  <c r="K212" i="26" s="1"/>
  <c r="L212" i="26" s="1"/>
  <c r="M212" i="26" s="1"/>
  <c r="G211" i="26"/>
  <c r="K211" i="26" s="1"/>
  <c r="L211" i="26" s="1"/>
  <c r="M211" i="26" s="1"/>
  <c r="G210" i="26"/>
  <c r="K210" i="26" s="1"/>
  <c r="L210" i="26" s="1"/>
  <c r="M210" i="26" s="1"/>
  <c r="G209" i="26"/>
  <c r="K209" i="26" s="1"/>
  <c r="L209" i="26" s="1"/>
  <c r="M209" i="26" s="1"/>
  <c r="G208" i="26"/>
  <c r="K208" i="26" s="1"/>
  <c r="L208" i="26" s="1"/>
  <c r="M208" i="26" s="1"/>
  <c r="G207" i="26"/>
  <c r="K207" i="26" s="1"/>
  <c r="L207" i="26" s="1"/>
  <c r="M207" i="26" s="1"/>
  <c r="G206" i="26"/>
  <c r="K206" i="26" s="1"/>
  <c r="L206" i="26" s="1"/>
  <c r="M206" i="26" s="1"/>
  <c r="G205" i="26"/>
  <c r="K205" i="26" s="1"/>
  <c r="L205" i="26" s="1"/>
  <c r="M205" i="26" s="1"/>
  <c r="G204" i="26"/>
  <c r="K204" i="26" s="1"/>
  <c r="L204" i="26" s="1"/>
  <c r="M204" i="26" s="1"/>
  <c r="G203" i="26"/>
  <c r="K203" i="26" s="1"/>
  <c r="L203" i="26" s="1"/>
  <c r="M203" i="26" s="1"/>
  <c r="G202" i="26"/>
  <c r="K202" i="26" s="1"/>
  <c r="L202" i="26" s="1"/>
  <c r="M202" i="26" s="1"/>
  <c r="G201" i="26"/>
  <c r="K201" i="26" s="1"/>
  <c r="L201" i="26" s="1"/>
  <c r="M201" i="26" s="1"/>
  <c r="G200" i="26"/>
  <c r="K200" i="26" s="1"/>
  <c r="L200" i="26" s="1"/>
  <c r="M200" i="26" s="1"/>
  <c r="G199" i="26"/>
  <c r="K199" i="26" s="1"/>
  <c r="L199" i="26" s="1"/>
  <c r="M199" i="26" s="1"/>
  <c r="G198" i="26"/>
  <c r="K198" i="26" s="1"/>
  <c r="L198" i="26" s="1"/>
  <c r="M198" i="26" s="1"/>
  <c r="G197" i="26"/>
  <c r="K197" i="26" s="1"/>
  <c r="L197" i="26" s="1"/>
  <c r="M197" i="26" s="1"/>
  <c r="G196" i="26"/>
  <c r="K196" i="26" s="1"/>
  <c r="L196" i="26" s="1"/>
  <c r="M196" i="26" s="1"/>
  <c r="G195" i="26"/>
  <c r="K195" i="26" s="1"/>
  <c r="L195" i="26" s="1"/>
  <c r="M195" i="26" s="1"/>
  <c r="G194" i="26"/>
  <c r="K194" i="26" s="1"/>
  <c r="L194" i="26" s="1"/>
  <c r="M194" i="26" s="1"/>
  <c r="G193" i="26"/>
  <c r="K193" i="26" s="1"/>
  <c r="L193" i="26" s="1"/>
  <c r="M193" i="26" s="1"/>
  <c r="G192" i="26"/>
  <c r="K192" i="26" s="1"/>
  <c r="L192" i="26" s="1"/>
  <c r="M192" i="26" s="1"/>
  <c r="G191" i="26"/>
  <c r="K191" i="26" s="1"/>
  <c r="L191" i="26" s="1"/>
  <c r="M191" i="26" s="1"/>
  <c r="G190" i="26"/>
  <c r="K190" i="26" s="1"/>
  <c r="L190" i="26" s="1"/>
  <c r="M190" i="26" s="1"/>
  <c r="G189" i="26"/>
  <c r="K189" i="26" s="1"/>
  <c r="L189" i="26" s="1"/>
  <c r="M189" i="26" s="1"/>
  <c r="G188" i="26"/>
  <c r="K188" i="26" s="1"/>
  <c r="L188" i="26" s="1"/>
  <c r="M188" i="26" s="1"/>
  <c r="G187" i="26"/>
  <c r="K187" i="26" s="1"/>
  <c r="L187" i="26" s="1"/>
  <c r="M187" i="26" s="1"/>
  <c r="G186" i="26"/>
  <c r="K186" i="26" s="1"/>
  <c r="L186" i="26" s="1"/>
  <c r="M186" i="26" s="1"/>
  <c r="G185" i="26"/>
  <c r="K185" i="26" s="1"/>
  <c r="L185" i="26" s="1"/>
  <c r="M185" i="26" s="1"/>
  <c r="G184" i="26"/>
  <c r="K184" i="26" s="1"/>
  <c r="L184" i="26" s="1"/>
  <c r="M184" i="26" s="1"/>
  <c r="G183" i="26"/>
  <c r="K183" i="26" s="1"/>
  <c r="L183" i="26" s="1"/>
  <c r="M183" i="26" s="1"/>
  <c r="G182" i="26"/>
  <c r="K182" i="26" s="1"/>
  <c r="L182" i="26" s="1"/>
  <c r="M182" i="26" s="1"/>
  <c r="G181" i="26"/>
  <c r="K181" i="26" s="1"/>
  <c r="L181" i="26" s="1"/>
  <c r="M181" i="26" s="1"/>
  <c r="G180" i="26"/>
  <c r="K180" i="26" s="1"/>
  <c r="L180" i="26" s="1"/>
  <c r="M180" i="26" s="1"/>
  <c r="G179" i="26"/>
  <c r="K179" i="26" s="1"/>
  <c r="L179" i="26" s="1"/>
  <c r="M179" i="26" s="1"/>
  <c r="G178" i="26"/>
  <c r="K178" i="26" s="1"/>
  <c r="L178" i="26" s="1"/>
  <c r="M178" i="26" s="1"/>
  <c r="G177" i="26"/>
  <c r="K177" i="26" s="1"/>
  <c r="L177" i="26" s="1"/>
  <c r="M177" i="26" s="1"/>
  <c r="G176" i="26"/>
  <c r="K176" i="26" s="1"/>
  <c r="L176" i="26" s="1"/>
  <c r="M176" i="26" s="1"/>
  <c r="G175" i="26"/>
  <c r="K175" i="26" s="1"/>
  <c r="L175" i="26" s="1"/>
  <c r="M175" i="26" s="1"/>
  <c r="G174" i="26"/>
  <c r="K174" i="26" s="1"/>
  <c r="L174" i="26" s="1"/>
  <c r="M174" i="26" s="1"/>
  <c r="G173" i="26"/>
  <c r="K173" i="26" s="1"/>
  <c r="L173" i="26" s="1"/>
  <c r="M173" i="26" s="1"/>
  <c r="G172" i="26"/>
  <c r="K172" i="26" s="1"/>
  <c r="L172" i="26" s="1"/>
  <c r="M172" i="26" s="1"/>
  <c r="G171" i="26"/>
  <c r="K171" i="26" s="1"/>
  <c r="L171" i="26" s="1"/>
  <c r="M171" i="26" s="1"/>
  <c r="G170" i="26"/>
  <c r="K170" i="26" s="1"/>
  <c r="L170" i="26" s="1"/>
  <c r="M170" i="26" s="1"/>
  <c r="G169" i="26"/>
  <c r="K169" i="26" s="1"/>
  <c r="L169" i="26" s="1"/>
  <c r="M169" i="26" s="1"/>
  <c r="G168" i="26"/>
  <c r="K168" i="26" s="1"/>
  <c r="L168" i="26" s="1"/>
  <c r="M168" i="26" s="1"/>
  <c r="G167" i="26"/>
  <c r="K167" i="26" s="1"/>
  <c r="L167" i="26" s="1"/>
  <c r="M167" i="26" s="1"/>
  <c r="G166" i="26"/>
  <c r="K166" i="26" s="1"/>
  <c r="L166" i="26" s="1"/>
  <c r="M166" i="26" s="1"/>
  <c r="G165" i="26"/>
  <c r="K165" i="26" s="1"/>
  <c r="L165" i="26" s="1"/>
  <c r="M165" i="26" s="1"/>
  <c r="G164" i="26"/>
  <c r="K164" i="26" s="1"/>
  <c r="L164" i="26" s="1"/>
  <c r="M164" i="26" s="1"/>
  <c r="G163" i="26"/>
  <c r="K163" i="26" s="1"/>
  <c r="L163" i="26" s="1"/>
  <c r="M163" i="26" s="1"/>
  <c r="G162" i="26"/>
  <c r="K162" i="26" s="1"/>
  <c r="L162" i="26" s="1"/>
  <c r="M162" i="26" s="1"/>
  <c r="G161" i="26"/>
  <c r="K161" i="26" s="1"/>
  <c r="L161" i="26" s="1"/>
  <c r="M161" i="26" s="1"/>
  <c r="G160" i="26"/>
  <c r="K160" i="26" s="1"/>
  <c r="L160" i="26" s="1"/>
  <c r="M160" i="26" s="1"/>
  <c r="G159" i="26"/>
  <c r="K159" i="26" s="1"/>
  <c r="L159" i="26" s="1"/>
  <c r="M159" i="26" s="1"/>
  <c r="G158" i="26"/>
  <c r="K158" i="26" s="1"/>
  <c r="L158" i="26" s="1"/>
  <c r="M158" i="26" s="1"/>
  <c r="G157" i="26"/>
  <c r="K157" i="26" s="1"/>
  <c r="L157" i="26" s="1"/>
  <c r="M157" i="26" s="1"/>
  <c r="G156" i="26"/>
  <c r="K156" i="26" s="1"/>
  <c r="L156" i="26" s="1"/>
  <c r="M156" i="26" s="1"/>
  <c r="G155" i="26"/>
  <c r="K155" i="26" s="1"/>
  <c r="L155" i="26" s="1"/>
  <c r="M155" i="26" s="1"/>
  <c r="G154" i="26"/>
  <c r="K154" i="26" s="1"/>
  <c r="L154" i="26" s="1"/>
  <c r="M154" i="26" s="1"/>
  <c r="G153" i="26"/>
  <c r="K153" i="26" s="1"/>
  <c r="L153" i="26" s="1"/>
  <c r="M153" i="26" s="1"/>
  <c r="G152" i="26"/>
  <c r="K152" i="26" s="1"/>
  <c r="L152" i="26" s="1"/>
  <c r="M152" i="26" s="1"/>
  <c r="G151" i="26"/>
  <c r="K151" i="26" s="1"/>
  <c r="L151" i="26" s="1"/>
  <c r="M151" i="26" s="1"/>
  <c r="G150" i="26"/>
  <c r="K150" i="26" s="1"/>
  <c r="L150" i="26" s="1"/>
  <c r="M150" i="26" s="1"/>
  <c r="G149" i="26"/>
  <c r="K149" i="26" s="1"/>
  <c r="L149" i="26" s="1"/>
  <c r="M149" i="26" s="1"/>
  <c r="G148" i="26"/>
  <c r="K148" i="26" s="1"/>
  <c r="L148" i="26" s="1"/>
  <c r="M148" i="26" s="1"/>
  <c r="G147" i="26"/>
  <c r="K147" i="26" s="1"/>
  <c r="L147" i="26" s="1"/>
  <c r="M147" i="26" s="1"/>
  <c r="G146" i="26"/>
  <c r="K146" i="26" s="1"/>
  <c r="L146" i="26" s="1"/>
  <c r="M146" i="26" s="1"/>
  <c r="G145" i="26"/>
  <c r="K145" i="26" s="1"/>
  <c r="L145" i="26" s="1"/>
  <c r="M145" i="26" s="1"/>
  <c r="G144" i="26"/>
  <c r="K144" i="26" s="1"/>
  <c r="L144" i="26" s="1"/>
  <c r="M144" i="26" s="1"/>
  <c r="G143" i="26"/>
  <c r="K143" i="26" s="1"/>
  <c r="L143" i="26" s="1"/>
  <c r="M143" i="26" s="1"/>
  <c r="G142" i="26"/>
  <c r="K142" i="26" s="1"/>
  <c r="L142" i="26" s="1"/>
  <c r="M142" i="26" s="1"/>
  <c r="G141" i="26"/>
  <c r="K141" i="26" s="1"/>
  <c r="L141" i="26" s="1"/>
  <c r="M141" i="26" s="1"/>
  <c r="G140" i="26"/>
  <c r="K140" i="26" s="1"/>
  <c r="L140" i="26" s="1"/>
  <c r="M140" i="26" s="1"/>
  <c r="G139" i="26"/>
  <c r="K139" i="26" s="1"/>
  <c r="L139" i="26" s="1"/>
  <c r="M139" i="26" s="1"/>
  <c r="G138" i="26"/>
  <c r="K138" i="26" s="1"/>
  <c r="L138" i="26" s="1"/>
  <c r="M138" i="26" s="1"/>
  <c r="G137" i="26"/>
  <c r="K137" i="26" s="1"/>
  <c r="L137" i="26" s="1"/>
  <c r="M137" i="26" s="1"/>
  <c r="G136" i="26"/>
  <c r="K136" i="26" s="1"/>
  <c r="L136" i="26" s="1"/>
  <c r="M136" i="26" s="1"/>
  <c r="G135" i="26"/>
  <c r="K135" i="26" s="1"/>
  <c r="L135" i="26" s="1"/>
  <c r="M135" i="26" s="1"/>
  <c r="G134" i="26"/>
  <c r="K134" i="26" s="1"/>
  <c r="L134" i="26" s="1"/>
  <c r="M134" i="26" s="1"/>
  <c r="G133" i="26"/>
  <c r="K133" i="26" s="1"/>
  <c r="L133" i="26" s="1"/>
  <c r="M133" i="26" s="1"/>
  <c r="G132" i="26"/>
  <c r="K132" i="26" s="1"/>
  <c r="L132" i="26" s="1"/>
  <c r="M132" i="26" s="1"/>
  <c r="G131" i="26"/>
  <c r="K131" i="26" s="1"/>
  <c r="L131" i="26" s="1"/>
  <c r="M131" i="26" s="1"/>
  <c r="G130" i="26"/>
  <c r="K130" i="26" s="1"/>
  <c r="L130" i="26" s="1"/>
  <c r="M130" i="26" s="1"/>
  <c r="G129" i="26"/>
  <c r="K129" i="26" s="1"/>
  <c r="L129" i="26" s="1"/>
  <c r="M129" i="26" s="1"/>
  <c r="G128" i="26"/>
  <c r="K128" i="26" s="1"/>
  <c r="L128" i="26" s="1"/>
  <c r="M128" i="26" s="1"/>
  <c r="G127" i="26"/>
  <c r="K127" i="26" s="1"/>
  <c r="L127" i="26" s="1"/>
  <c r="M127" i="26" s="1"/>
  <c r="G126" i="26"/>
  <c r="K126" i="26" s="1"/>
  <c r="L126" i="26" s="1"/>
  <c r="M126" i="26" s="1"/>
  <c r="G125" i="26"/>
  <c r="K125" i="26" s="1"/>
  <c r="L125" i="26" s="1"/>
  <c r="M125" i="26" s="1"/>
  <c r="G124" i="26"/>
  <c r="K124" i="26" s="1"/>
  <c r="L124" i="26" s="1"/>
  <c r="M124" i="26" s="1"/>
  <c r="G123" i="26"/>
  <c r="K123" i="26" s="1"/>
  <c r="L123" i="26" s="1"/>
  <c r="M123" i="26" s="1"/>
  <c r="G122" i="26"/>
  <c r="K122" i="26" s="1"/>
  <c r="L122" i="26" s="1"/>
  <c r="M122" i="26" s="1"/>
  <c r="G121" i="26"/>
  <c r="K121" i="26" s="1"/>
  <c r="L121" i="26" s="1"/>
  <c r="M121" i="26" s="1"/>
  <c r="G120" i="26"/>
  <c r="K120" i="26" s="1"/>
  <c r="L120" i="26" s="1"/>
  <c r="M120" i="26" s="1"/>
  <c r="G119" i="26"/>
  <c r="K119" i="26" s="1"/>
  <c r="L119" i="26" s="1"/>
  <c r="M119" i="26" s="1"/>
  <c r="G118" i="26"/>
  <c r="K118" i="26" s="1"/>
  <c r="L118" i="26" s="1"/>
  <c r="M118" i="26" s="1"/>
  <c r="G117" i="26"/>
  <c r="K117" i="26" s="1"/>
  <c r="L117" i="26" s="1"/>
  <c r="M117" i="26" s="1"/>
  <c r="G116" i="26"/>
  <c r="K116" i="26" s="1"/>
  <c r="L116" i="26" s="1"/>
  <c r="M116" i="26" s="1"/>
  <c r="G115" i="26"/>
  <c r="K115" i="26" s="1"/>
  <c r="L115" i="26" s="1"/>
  <c r="M115" i="26" s="1"/>
  <c r="G114" i="26"/>
  <c r="K114" i="26" s="1"/>
  <c r="L114" i="26" s="1"/>
  <c r="M114" i="26" s="1"/>
  <c r="G113" i="26"/>
  <c r="K113" i="26" s="1"/>
  <c r="L113" i="26" s="1"/>
  <c r="M113" i="26" s="1"/>
  <c r="G112" i="26"/>
  <c r="K112" i="26" s="1"/>
  <c r="L112" i="26" s="1"/>
  <c r="M112" i="26" s="1"/>
  <c r="G111" i="26"/>
  <c r="K111" i="26" s="1"/>
  <c r="L111" i="26" s="1"/>
  <c r="M111" i="26" s="1"/>
  <c r="G110" i="26"/>
  <c r="K110" i="26" s="1"/>
  <c r="L110" i="26" s="1"/>
  <c r="M110" i="26" s="1"/>
  <c r="G109" i="26"/>
  <c r="K109" i="26" s="1"/>
  <c r="L109" i="26" s="1"/>
  <c r="M109" i="26" s="1"/>
  <c r="G108" i="26"/>
  <c r="K108" i="26" s="1"/>
  <c r="L108" i="26" s="1"/>
  <c r="M108" i="26" s="1"/>
  <c r="G107" i="26"/>
  <c r="K107" i="26" s="1"/>
  <c r="L107" i="26" s="1"/>
  <c r="M107" i="26" s="1"/>
  <c r="G106" i="26"/>
  <c r="K106" i="26" s="1"/>
  <c r="L106" i="26" s="1"/>
  <c r="M106" i="26" s="1"/>
  <c r="G105" i="26"/>
  <c r="K105" i="26" s="1"/>
  <c r="L105" i="26" s="1"/>
  <c r="M105" i="26" s="1"/>
  <c r="G104" i="26"/>
  <c r="K104" i="26" s="1"/>
  <c r="L104" i="26" s="1"/>
  <c r="M104" i="26" s="1"/>
  <c r="G103" i="26"/>
  <c r="K103" i="26" s="1"/>
  <c r="L103" i="26" s="1"/>
  <c r="M103" i="26" s="1"/>
  <c r="G102" i="26"/>
  <c r="K102" i="26" s="1"/>
  <c r="L102" i="26" s="1"/>
  <c r="M102" i="26" s="1"/>
  <c r="G101" i="26"/>
  <c r="K101" i="26" s="1"/>
  <c r="L101" i="26" s="1"/>
  <c r="M101" i="26" s="1"/>
  <c r="G100" i="26"/>
  <c r="K100" i="26" s="1"/>
  <c r="L100" i="26" s="1"/>
  <c r="M100" i="26" s="1"/>
  <c r="G99" i="26"/>
  <c r="K99" i="26" s="1"/>
  <c r="L99" i="26" s="1"/>
  <c r="M99" i="26" s="1"/>
  <c r="G98" i="26"/>
  <c r="K98" i="26" s="1"/>
  <c r="L98" i="26" s="1"/>
  <c r="M98" i="26" s="1"/>
  <c r="G97" i="26"/>
  <c r="K97" i="26" s="1"/>
  <c r="L97" i="26" s="1"/>
  <c r="M97" i="26" s="1"/>
  <c r="G96" i="26"/>
  <c r="K96" i="26" s="1"/>
  <c r="L96" i="26" s="1"/>
  <c r="M96" i="26" s="1"/>
  <c r="G95" i="26"/>
  <c r="K95" i="26" s="1"/>
  <c r="L95" i="26" s="1"/>
  <c r="M95" i="26" s="1"/>
  <c r="G94" i="26"/>
  <c r="K94" i="26" s="1"/>
  <c r="L94" i="26" s="1"/>
  <c r="M94" i="26" s="1"/>
  <c r="G93" i="26"/>
  <c r="K93" i="26" s="1"/>
  <c r="L93" i="26" s="1"/>
  <c r="M93" i="26" s="1"/>
  <c r="G92" i="26"/>
  <c r="K92" i="26" s="1"/>
  <c r="L92" i="26" s="1"/>
  <c r="M92" i="26" s="1"/>
  <c r="G91" i="26"/>
  <c r="K91" i="26" s="1"/>
  <c r="L91" i="26" s="1"/>
  <c r="M91" i="26" s="1"/>
  <c r="G90" i="26"/>
  <c r="K90" i="26" s="1"/>
  <c r="L90" i="26" s="1"/>
  <c r="M90" i="26" s="1"/>
  <c r="G89" i="26"/>
  <c r="K89" i="26" s="1"/>
  <c r="L89" i="26" s="1"/>
  <c r="M89" i="26" s="1"/>
  <c r="G88" i="26"/>
  <c r="K88" i="26" s="1"/>
  <c r="L88" i="26" s="1"/>
  <c r="M88" i="26" s="1"/>
  <c r="G87" i="26"/>
  <c r="K87" i="26" s="1"/>
  <c r="L87" i="26" s="1"/>
  <c r="M87" i="26" s="1"/>
  <c r="G86" i="26"/>
  <c r="K86" i="26" s="1"/>
  <c r="L86" i="26" s="1"/>
  <c r="M86" i="26" s="1"/>
  <c r="G85" i="26"/>
  <c r="K85" i="26" s="1"/>
  <c r="L85" i="26" s="1"/>
  <c r="M85" i="26" s="1"/>
  <c r="G84" i="26"/>
  <c r="K84" i="26" s="1"/>
  <c r="L84" i="26" s="1"/>
  <c r="M84" i="26" s="1"/>
  <c r="G83" i="26"/>
  <c r="K83" i="26" s="1"/>
  <c r="L83" i="26" s="1"/>
  <c r="M83" i="26" s="1"/>
  <c r="G82" i="26"/>
  <c r="K82" i="26" s="1"/>
  <c r="L82" i="26" s="1"/>
  <c r="M82" i="26" s="1"/>
  <c r="G81" i="26"/>
  <c r="K81" i="26" s="1"/>
  <c r="L81" i="26" s="1"/>
  <c r="M81" i="26" s="1"/>
  <c r="G80" i="26"/>
  <c r="K80" i="26" s="1"/>
  <c r="L80" i="26" s="1"/>
  <c r="M80" i="26" s="1"/>
  <c r="G79" i="26"/>
  <c r="K79" i="26" s="1"/>
  <c r="L79" i="26" s="1"/>
  <c r="M79" i="26" s="1"/>
  <c r="G78" i="26"/>
  <c r="K78" i="26" s="1"/>
  <c r="L78" i="26" s="1"/>
  <c r="M78" i="26" s="1"/>
  <c r="G77" i="26"/>
  <c r="K77" i="26" s="1"/>
  <c r="L77" i="26" s="1"/>
  <c r="M77" i="26" s="1"/>
  <c r="G76" i="26"/>
  <c r="K76" i="26" s="1"/>
  <c r="L76" i="26" s="1"/>
  <c r="M76" i="26" s="1"/>
  <c r="G75" i="26"/>
  <c r="K75" i="26" s="1"/>
  <c r="L75" i="26" s="1"/>
  <c r="M75" i="26" s="1"/>
  <c r="G74" i="26"/>
  <c r="K74" i="26" s="1"/>
  <c r="L74" i="26" s="1"/>
  <c r="M74" i="26" s="1"/>
  <c r="G73" i="26"/>
  <c r="K73" i="26" s="1"/>
  <c r="L73" i="26" s="1"/>
  <c r="M73" i="26" s="1"/>
  <c r="G72" i="26"/>
  <c r="K72" i="26" s="1"/>
  <c r="L72" i="26" s="1"/>
  <c r="M72" i="26" s="1"/>
  <c r="G71" i="26"/>
  <c r="K71" i="26" s="1"/>
  <c r="L71" i="26" s="1"/>
  <c r="M71" i="26" s="1"/>
  <c r="G70" i="26"/>
  <c r="K70" i="26" s="1"/>
  <c r="L70" i="26" s="1"/>
  <c r="M70" i="26" s="1"/>
  <c r="G69" i="26"/>
  <c r="K69" i="26" s="1"/>
  <c r="L69" i="26" s="1"/>
  <c r="M69" i="26" s="1"/>
  <c r="G68" i="26"/>
  <c r="K68" i="26" s="1"/>
  <c r="L68" i="26" s="1"/>
  <c r="M68" i="26" s="1"/>
  <c r="G67" i="26"/>
  <c r="K67" i="26" s="1"/>
  <c r="L67" i="26" s="1"/>
  <c r="M67" i="26" s="1"/>
  <c r="G66" i="26"/>
  <c r="K66" i="26" s="1"/>
  <c r="L66" i="26" s="1"/>
  <c r="M66" i="26" s="1"/>
  <c r="G65" i="26"/>
  <c r="K65" i="26" s="1"/>
  <c r="L65" i="26" s="1"/>
  <c r="M65" i="26" s="1"/>
  <c r="G64" i="26"/>
  <c r="K64" i="26" s="1"/>
  <c r="L64" i="26" s="1"/>
  <c r="M64" i="26" s="1"/>
  <c r="G63" i="26"/>
  <c r="K63" i="26" s="1"/>
  <c r="L63" i="26" s="1"/>
  <c r="M63" i="26" s="1"/>
  <c r="G62" i="26"/>
  <c r="K62" i="26" s="1"/>
  <c r="L62" i="26" s="1"/>
  <c r="M62" i="26" s="1"/>
  <c r="G61" i="26"/>
  <c r="K61" i="26" s="1"/>
  <c r="L61" i="26" s="1"/>
  <c r="M61" i="26" s="1"/>
  <c r="G60" i="26"/>
  <c r="K60" i="26" s="1"/>
  <c r="L60" i="26" s="1"/>
  <c r="M60" i="26" s="1"/>
  <c r="G59" i="26"/>
  <c r="K59" i="26" s="1"/>
  <c r="L59" i="26" s="1"/>
  <c r="M59" i="26" s="1"/>
  <c r="G58" i="26"/>
  <c r="K58" i="26" s="1"/>
  <c r="L58" i="26" s="1"/>
  <c r="M58" i="26" s="1"/>
  <c r="G57" i="26"/>
  <c r="K57" i="26" s="1"/>
  <c r="L57" i="26" s="1"/>
  <c r="M57" i="26" s="1"/>
  <c r="G56" i="26"/>
  <c r="K56" i="26" s="1"/>
  <c r="L56" i="26" s="1"/>
  <c r="M56" i="26" s="1"/>
  <c r="G55" i="26"/>
  <c r="K55" i="26" s="1"/>
  <c r="L55" i="26" s="1"/>
  <c r="M55" i="26" s="1"/>
  <c r="G54" i="26"/>
  <c r="K54" i="26" s="1"/>
  <c r="L54" i="26" s="1"/>
  <c r="M54" i="26" s="1"/>
  <c r="G53" i="26"/>
  <c r="K53" i="26" s="1"/>
  <c r="L53" i="26" s="1"/>
  <c r="M53" i="26" s="1"/>
  <c r="G52" i="26"/>
  <c r="K52" i="26" s="1"/>
  <c r="L52" i="26" s="1"/>
  <c r="M52" i="26" s="1"/>
  <c r="G51" i="26"/>
  <c r="K51" i="26" s="1"/>
  <c r="L51" i="26" s="1"/>
  <c r="M51" i="26" s="1"/>
  <c r="G50" i="26"/>
  <c r="K50" i="26" s="1"/>
  <c r="L50" i="26" s="1"/>
  <c r="M50" i="26" s="1"/>
  <c r="G49" i="26"/>
  <c r="K49" i="26" s="1"/>
  <c r="L49" i="26" s="1"/>
  <c r="M49" i="26" s="1"/>
  <c r="G48" i="26"/>
  <c r="K48" i="26" s="1"/>
  <c r="L48" i="26" s="1"/>
  <c r="M48" i="26" s="1"/>
  <c r="G47" i="26"/>
  <c r="K47" i="26" s="1"/>
  <c r="L47" i="26" s="1"/>
  <c r="M47" i="26" s="1"/>
  <c r="G46" i="26"/>
  <c r="K46" i="26" s="1"/>
  <c r="L46" i="26" s="1"/>
  <c r="M46" i="26" s="1"/>
  <c r="G45" i="26"/>
  <c r="K45" i="26" s="1"/>
  <c r="L45" i="26" s="1"/>
  <c r="M45" i="26" s="1"/>
  <c r="G44" i="26"/>
  <c r="K44" i="26" s="1"/>
  <c r="L44" i="26" s="1"/>
  <c r="M44" i="26" s="1"/>
  <c r="G43" i="26"/>
  <c r="K43" i="26" s="1"/>
  <c r="L43" i="26" s="1"/>
  <c r="M43" i="26" s="1"/>
  <c r="G42" i="26"/>
  <c r="K42" i="26" s="1"/>
  <c r="L42" i="26" s="1"/>
  <c r="M42" i="26" s="1"/>
  <c r="G41" i="26"/>
  <c r="K41" i="26" s="1"/>
  <c r="L41" i="26" s="1"/>
  <c r="M41" i="26" s="1"/>
  <c r="G40" i="26"/>
  <c r="K40" i="26" s="1"/>
  <c r="L40" i="26" s="1"/>
  <c r="M40" i="26" s="1"/>
  <c r="G39" i="26"/>
  <c r="K39" i="26" s="1"/>
  <c r="L39" i="26" s="1"/>
  <c r="M39" i="26" s="1"/>
  <c r="G38" i="26"/>
  <c r="K38" i="26" s="1"/>
  <c r="L38" i="26" s="1"/>
  <c r="M38" i="26" s="1"/>
  <c r="G37" i="26"/>
  <c r="K37" i="26" s="1"/>
  <c r="L37" i="26" s="1"/>
  <c r="M37" i="26" s="1"/>
  <c r="G36" i="26"/>
  <c r="K36" i="26" s="1"/>
  <c r="L36" i="26" s="1"/>
  <c r="M36" i="26" s="1"/>
  <c r="G35" i="26"/>
  <c r="K35" i="26" s="1"/>
  <c r="L35" i="26" s="1"/>
  <c r="M35" i="26" s="1"/>
  <c r="G34" i="26"/>
  <c r="K34" i="26" s="1"/>
  <c r="L34" i="26" s="1"/>
  <c r="M34" i="26" s="1"/>
  <c r="G33" i="26"/>
  <c r="K33" i="26" s="1"/>
  <c r="L33" i="26" s="1"/>
  <c r="M33" i="26" s="1"/>
  <c r="G32" i="26"/>
  <c r="K32" i="26" s="1"/>
  <c r="L32" i="26" s="1"/>
  <c r="M32" i="26" s="1"/>
  <c r="G31" i="26"/>
  <c r="K31" i="26" s="1"/>
  <c r="L31" i="26" s="1"/>
  <c r="M31" i="26" s="1"/>
  <c r="G30" i="26"/>
  <c r="K30" i="26" s="1"/>
  <c r="L30" i="26" s="1"/>
  <c r="M30" i="26" s="1"/>
  <c r="G29" i="26"/>
  <c r="K29" i="26" s="1"/>
  <c r="L29" i="26" s="1"/>
  <c r="M29" i="26" s="1"/>
  <c r="G28" i="26"/>
  <c r="K28" i="26" s="1"/>
  <c r="L28" i="26" s="1"/>
  <c r="M28" i="26" s="1"/>
  <c r="G27" i="26"/>
  <c r="K27" i="26" s="1"/>
  <c r="L27" i="26" s="1"/>
  <c r="M27" i="26" s="1"/>
  <c r="G26" i="26"/>
  <c r="K26" i="26" s="1"/>
  <c r="L26" i="26" s="1"/>
  <c r="M26" i="26" s="1"/>
  <c r="G25" i="26"/>
  <c r="K25" i="26" s="1"/>
  <c r="L25" i="26" s="1"/>
  <c r="M25" i="26" s="1"/>
  <c r="G24" i="26"/>
  <c r="K24" i="26" s="1"/>
  <c r="L24" i="26" s="1"/>
  <c r="M24" i="26" s="1"/>
  <c r="G23" i="26"/>
  <c r="K23" i="26" s="1"/>
  <c r="L23" i="26" s="1"/>
  <c r="M23" i="26" s="1"/>
  <c r="G22" i="26"/>
  <c r="K22" i="26" s="1"/>
  <c r="L22" i="26" s="1"/>
  <c r="M22" i="26" s="1"/>
  <c r="G21" i="26"/>
  <c r="K21" i="26" s="1"/>
  <c r="L21" i="26" s="1"/>
  <c r="M21" i="26" s="1"/>
  <c r="G20" i="26"/>
  <c r="K20" i="26" s="1"/>
  <c r="L20" i="26" s="1"/>
  <c r="M20" i="26" s="1"/>
  <c r="G19" i="26"/>
  <c r="K19" i="26" s="1"/>
  <c r="L19" i="26" s="1"/>
  <c r="M19" i="26" s="1"/>
  <c r="G18" i="26"/>
  <c r="K18" i="26" s="1"/>
  <c r="L18" i="26" s="1"/>
  <c r="M18" i="26" s="1"/>
  <c r="G17" i="26"/>
  <c r="K17" i="26" s="1"/>
  <c r="L17" i="26" s="1"/>
  <c r="M17" i="26" s="1"/>
  <c r="G16" i="26"/>
  <c r="K16" i="26" s="1"/>
  <c r="L16" i="26" s="1"/>
  <c r="M16" i="26" s="1"/>
  <c r="G15" i="26"/>
  <c r="K15" i="26" s="1"/>
  <c r="L15" i="26" s="1"/>
  <c r="M15" i="26" s="1"/>
  <c r="G14" i="26"/>
  <c r="K14" i="26" s="1"/>
  <c r="L14" i="26" s="1"/>
  <c r="M14" i="26" s="1"/>
  <c r="G13" i="26"/>
  <c r="K13" i="26" s="1"/>
  <c r="L13" i="26" s="1"/>
  <c r="M13" i="26" s="1"/>
  <c r="G12" i="26"/>
  <c r="K12" i="26" s="1"/>
  <c r="L12" i="26" s="1"/>
  <c r="M12" i="26" s="1"/>
  <c r="G11" i="26"/>
  <c r="J10" i="26"/>
  <c r="J663" i="26" s="1"/>
  <c r="F663" i="26"/>
  <c r="G8" i="26"/>
  <c r="G7" i="26"/>
  <c r="L7" i="26" s="1"/>
  <c r="M7" i="26" s="1"/>
  <c r="G6" i="26"/>
  <c r="K5" i="26"/>
  <c r="L5" i="26" s="1"/>
  <c r="M5" i="26" s="1"/>
  <c r="K4" i="26"/>
  <c r="L4" i="26" s="1"/>
  <c r="K610" i="25"/>
  <c r="I9" i="25"/>
  <c r="H9" i="25"/>
  <c r="J666" i="26" l="1"/>
  <c r="I662" i="27"/>
  <c r="K11" i="27"/>
  <c r="G572" i="27"/>
  <c r="G660" i="27" s="1"/>
  <c r="G10" i="26"/>
  <c r="G663" i="26" s="1"/>
  <c r="K547" i="26"/>
  <c r="L547" i="26" s="1"/>
  <c r="M547" i="26" s="1"/>
  <c r="H648" i="26"/>
  <c r="H665" i="26" s="1"/>
  <c r="P653" i="27"/>
  <c r="K552" i="26"/>
  <c r="L552" i="26" s="1"/>
  <c r="M552" i="26" s="1"/>
  <c r="K560" i="26"/>
  <c r="L560" i="26" s="1"/>
  <c r="M560" i="26" s="1"/>
  <c r="K564" i="26"/>
  <c r="L564" i="26" s="1"/>
  <c r="M564" i="26" s="1"/>
  <c r="K568" i="26"/>
  <c r="L568" i="26" s="1"/>
  <c r="M568" i="26" s="1"/>
  <c r="K6" i="26"/>
  <c r="L6" i="26" s="1"/>
  <c r="M6" i="26" s="1"/>
  <c r="K9" i="26"/>
  <c r="L9" i="26" s="1"/>
  <c r="K8" i="26"/>
  <c r="L8" i="26" s="1"/>
  <c r="M8" i="26" s="1"/>
  <c r="L639" i="26"/>
  <c r="M639" i="26" s="1"/>
  <c r="G576" i="26"/>
  <c r="H576" i="26"/>
  <c r="H664" i="26" s="1"/>
  <c r="L645" i="26"/>
  <c r="M645" i="26" s="1"/>
  <c r="K550" i="26"/>
  <c r="L550" i="26" s="1"/>
  <c r="M550" i="26" s="1"/>
  <c r="K554" i="26"/>
  <c r="L554" i="26" s="1"/>
  <c r="M554" i="26" s="1"/>
  <c r="K558" i="26"/>
  <c r="L558" i="26" s="1"/>
  <c r="M558" i="26" s="1"/>
  <c r="K562" i="26"/>
  <c r="L562" i="26" s="1"/>
  <c r="M562" i="26" s="1"/>
  <c r="K566" i="26"/>
  <c r="L566" i="26" s="1"/>
  <c r="M566" i="26" s="1"/>
  <c r="K551" i="26"/>
  <c r="L551" i="26" s="1"/>
  <c r="M551" i="26" s="1"/>
  <c r="K563" i="26"/>
  <c r="L563" i="26" s="1"/>
  <c r="M563" i="26" s="1"/>
  <c r="K548" i="26"/>
  <c r="L548" i="26" s="1"/>
  <c r="M548" i="26" s="1"/>
  <c r="K555" i="26"/>
  <c r="L555" i="26" s="1"/>
  <c r="M555" i="26" s="1"/>
  <c r="K559" i="26"/>
  <c r="L559" i="26" s="1"/>
  <c r="M559" i="26" s="1"/>
  <c r="K549" i="26"/>
  <c r="L549" i="26" s="1"/>
  <c r="M549" i="26" s="1"/>
  <c r="K553" i="26"/>
  <c r="L553" i="26" s="1"/>
  <c r="M553" i="26" s="1"/>
  <c r="K557" i="26"/>
  <c r="L557" i="26" s="1"/>
  <c r="M557" i="26" s="1"/>
  <c r="K561" i="26"/>
  <c r="L561" i="26" s="1"/>
  <c r="M561" i="26" s="1"/>
  <c r="K565" i="26"/>
  <c r="L565" i="26" s="1"/>
  <c r="M565" i="26" s="1"/>
  <c r="K569" i="26"/>
  <c r="L569" i="26" s="1"/>
  <c r="M569" i="26" s="1"/>
  <c r="K567" i="26"/>
  <c r="L567" i="26" s="1"/>
  <c r="M567" i="26" s="1"/>
  <c r="G648" i="26"/>
  <c r="L630" i="26"/>
  <c r="M630" i="26" s="1"/>
  <c r="L634" i="26"/>
  <c r="M634" i="26" s="1"/>
  <c r="L638" i="26"/>
  <c r="M638" i="26" s="1"/>
  <c r="M643" i="26"/>
  <c r="K410" i="26"/>
  <c r="L410" i="26" s="1"/>
  <c r="M410" i="26" s="1"/>
  <c r="K414" i="26"/>
  <c r="L414" i="26" s="1"/>
  <c r="M414" i="26" s="1"/>
  <c r="K430" i="26"/>
  <c r="L430" i="26" s="1"/>
  <c r="M430" i="26" s="1"/>
  <c r="L422" i="26"/>
  <c r="M422" i="26" s="1"/>
  <c r="K402" i="26"/>
  <c r="L402" i="26" s="1"/>
  <c r="M402" i="26" s="1"/>
  <c r="L628" i="26"/>
  <c r="M628" i="26" s="1"/>
  <c r="L626" i="26"/>
  <c r="M626" i="26" s="1"/>
  <c r="K403" i="26"/>
  <c r="L403" i="26" s="1"/>
  <c r="M403" i="26" s="1"/>
  <c r="K407" i="26"/>
  <c r="L407" i="26" s="1"/>
  <c r="M407" i="26" s="1"/>
  <c r="K411" i="26"/>
  <c r="L411" i="26" s="1"/>
  <c r="M411" i="26" s="1"/>
  <c r="K415" i="26"/>
  <c r="L415" i="26" s="1"/>
  <c r="M415" i="26" s="1"/>
  <c r="K419" i="26"/>
  <c r="L419" i="26" s="1"/>
  <c r="M419" i="26" s="1"/>
  <c r="K423" i="26"/>
  <c r="L423" i="26" s="1"/>
  <c r="M423" i="26" s="1"/>
  <c r="K427" i="26"/>
  <c r="L427" i="26" s="1"/>
  <c r="M427" i="26" s="1"/>
  <c r="K431" i="26"/>
  <c r="L431" i="26" s="1"/>
  <c r="M431" i="26" s="1"/>
  <c r="L406" i="26"/>
  <c r="M406" i="26" s="1"/>
  <c r="L418" i="26"/>
  <c r="M418" i="26" s="1"/>
  <c r="K426" i="26"/>
  <c r="L426" i="26" s="1"/>
  <c r="M426" i="26" s="1"/>
  <c r="M629" i="26"/>
  <c r="L633" i="26"/>
  <c r="M633" i="26" s="1"/>
  <c r="L637" i="26"/>
  <c r="M637" i="26" s="1"/>
  <c r="K400" i="26"/>
  <c r="L400" i="26" s="1"/>
  <c r="M400" i="26" s="1"/>
  <c r="K404" i="26"/>
  <c r="L404" i="26" s="1"/>
  <c r="M404" i="26" s="1"/>
  <c r="K408" i="26"/>
  <c r="L408" i="26" s="1"/>
  <c r="M408" i="26" s="1"/>
  <c r="K412" i="26"/>
  <c r="L412" i="26" s="1"/>
  <c r="M412" i="26" s="1"/>
  <c r="K416" i="26"/>
  <c r="L416" i="26" s="1"/>
  <c r="M416" i="26" s="1"/>
  <c r="K420" i="26"/>
  <c r="L420" i="26" s="1"/>
  <c r="M420" i="26" s="1"/>
  <c r="K424" i="26"/>
  <c r="L424" i="26" s="1"/>
  <c r="M424" i="26" s="1"/>
  <c r="K428" i="26"/>
  <c r="L428" i="26" s="1"/>
  <c r="M428" i="26" s="1"/>
  <c r="F662" i="27"/>
  <c r="K251" i="27"/>
  <c r="L251" i="27" s="1"/>
  <c r="M251" i="27" s="1"/>
  <c r="K65" i="27"/>
  <c r="L65" i="27" s="1"/>
  <c r="M65" i="27" s="1"/>
  <c r="K101" i="27"/>
  <c r="L101" i="27" s="1"/>
  <c r="M101" i="27" s="1"/>
  <c r="K185" i="27"/>
  <c r="L185" i="27" s="1"/>
  <c r="M185" i="27" s="1"/>
  <c r="K271" i="27"/>
  <c r="L271" i="27" s="1"/>
  <c r="M271" i="27" s="1"/>
  <c r="K292" i="27"/>
  <c r="L292" i="27" s="1"/>
  <c r="M292" i="27" s="1"/>
  <c r="K316" i="27"/>
  <c r="L316" i="27" s="1"/>
  <c r="M316" i="27" s="1"/>
  <c r="K319" i="27"/>
  <c r="L319" i="27" s="1"/>
  <c r="M319" i="27" s="1"/>
  <c r="K348" i="27"/>
  <c r="L348" i="27" s="1"/>
  <c r="M348" i="27" s="1"/>
  <c r="L351" i="27"/>
  <c r="M351" i="27" s="1"/>
  <c r="K351" i="27"/>
  <c r="L552" i="27"/>
  <c r="M552" i="27" s="1"/>
  <c r="K52" i="27"/>
  <c r="L52" i="27" s="1"/>
  <c r="M52" i="27" s="1"/>
  <c r="K108" i="27"/>
  <c r="L108" i="27" s="1"/>
  <c r="M108" i="27" s="1"/>
  <c r="K121" i="27"/>
  <c r="L121" i="27" s="1"/>
  <c r="M121" i="27" s="1"/>
  <c r="K129" i="27"/>
  <c r="L129" i="27" s="1"/>
  <c r="M129" i="27" s="1"/>
  <c r="K157" i="27"/>
  <c r="L157" i="27" s="1"/>
  <c r="M157" i="27" s="1"/>
  <c r="K208" i="27"/>
  <c r="L208" i="27" s="1"/>
  <c r="M208" i="27" s="1"/>
  <c r="K229" i="27"/>
  <c r="L229" i="27" s="1"/>
  <c r="M229" i="27" s="1"/>
  <c r="K306" i="27"/>
  <c r="L306" i="27" s="1"/>
  <c r="M306" i="27" s="1"/>
  <c r="K338" i="27"/>
  <c r="L338" i="27" s="1"/>
  <c r="M338" i="27" s="1"/>
  <c r="L563" i="27"/>
  <c r="M563" i="27" s="1"/>
  <c r="K57" i="27"/>
  <c r="L57" i="27" s="1"/>
  <c r="M57" i="27" s="1"/>
  <c r="K72" i="27"/>
  <c r="L72" i="27" s="1"/>
  <c r="M72" i="27" s="1"/>
  <c r="K80" i="27"/>
  <c r="L80" i="27" s="1"/>
  <c r="M80" i="27" s="1"/>
  <c r="K144" i="27"/>
  <c r="L144" i="27" s="1"/>
  <c r="M144" i="27" s="1"/>
  <c r="K239" i="27"/>
  <c r="L239" i="27" s="1"/>
  <c r="M239" i="27" s="1"/>
  <c r="K260" i="27"/>
  <c r="L260" i="27" s="1"/>
  <c r="M260" i="27" s="1"/>
  <c r="K303" i="27"/>
  <c r="L303" i="27" s="1"/>
  <c r="M303" i="27" s="1"/>
  <c r="K332" i="27"/>
  <c r="L332" i="27" s="1"/>
  <c r="M332" i="27" s="1"/>
  <c r="K335" i="27"/>
  <c r="L335" i="27" s="1"/>
  <c r="M335" i="27" s="1"/>
  <c r="L549" i="27"/>
  <c r="M549" i="27" s="1"/>
  <c r="K93" i="27"/>
  <c r="L93" i="27" s="1"/>
  <c r="M93" i="27" s="1"/>
  <c r="L136" i="27"/>
  <c r="M136" i="27" s="1"/>
  <c r="K136" i="27"/>
  <c r="K200" i="27"/>
  <c r="L200" i="27" s="1"/>
  <c r="M200" i="27" s="1"/>
  <c r="K221" i="27"/>
  <c r="L221" i="27" s="1"/>
  <c r="M221" i="27" s="1"/>
  <c r="K242" i="27"/>
  <c r="L242" i="27" s="1"/>
  <c r="M242" i="27" s="1"/>
  <c r="K248" i="27"/>
  <c r="L248" i="27" s="1"/>
  <c r="M248" i="27" s="1"/>
  <c r="K116" i="27"/>
  <c r="L116" i="27" s="1"/>
  <c r="M116" i="27" s="1"/>
  <c r="K165" i="27"/>
  <c r="L165" i="27" s="1"/>
  <c r="M165" i="27" s="1"/>
  <c r="K172" i="27"/>
  <c r="L172" i="27" s="1"/>
  <c r="M172" i="27" s="1"/>
  <c r="K180" i="27"/>
  <c r="L180" i="27" s="1"/>
  <c r="M180" i="27" s="1"/>
  <c r="K193" i="27"/>
  <c r="L193" i="27" s="1"/>
  <c r="M193" i="27" s="1"/>
  <c r="K274" i="27"/>
  <c r="L274" i="27" s="1"/>
  <c r="M274" i="27" s="1"/>
  <c r="K280" i="27"/>
  <c r="L280" i="27" s="1"/>
  <c r="M280" i="27" s="1"/>
  <c r="K283" i="27"/>
  <c r="L283" i="27" s="1"/>
  <c r="M283" i="27" s="1"/>
  <c r="K322" i="27"/>
  <c r="L322" i="27" s="1"/>
  <c r="M322" i="27" s="1"/>
  <c r="K354" i="27"/>
  <c r="L354" i="27" s="1"/>
  <c r="M354" i="27" s="1"/>
  <c r="K433" i="27"/>
  <c r="L433" i="27" s="1"/>
  <c r="M433" i="27" s="1"/>
  <c r="K437" i="27"/>
  <c r="L437" i="27" s="1"/>
  <c r="M437" i="27" s="1"/>
  <c r="K441" i="27"/>
  <c r="L441" i="27" s="1"/>
  <c r="M441" i="27" s="1"/>
  <c r="K445" i="27"/>
  <c r="L445" i="27" s="1"/>
  <c r="M445" i="27" s="1"/>
  <c r="K449" i="27"/>
  <c r="L449" i="27" s="1"/>
  <c r="M449" i="27" s="1"/>
  <c r="K61" i="27"/>
  <c r="L61" i="27" s="1"/>
  <c r="M61" i="27" s="1"/>
  <c r="L69" i="27"/>
  <c r="M69" i="27" s="1"/>
  <c r="K69" i="27"/>
  <c r="K76" i="27"/>
  <c r="L76" i="27" s="1"/>
  <c r="M76" i="27" s="1"/>
  <c r="K84" i="27"/>
  <c r="L84" i="27" s="1"/>
  <c r="M84" i="27" s="1"/>
  <c r="K89" i="27"/>
  <c r="L89" i="27" s="1"/>
  <c r="M89" i="27" s="1"/>
  <c r="L97" i="27"/>
  <c r="M97" i="27" s="1"/>
  <c r="K97" i="27"/>
  <c r="K104" i="27"/>
  <c r="L104" i="27" s="1"/>
  <c r="M104" i="27" s="1"/>
  <c r="K112" i="27"/>
  <c r="L112" i="27" s="1"/>
  <c r="M112" i="27" s="1"/>
  <c r="K125" i="27"/>
  <c r="L125" i="27" s="1"/>
  <c r="M125" i="27" s="1"/>
  <c r="K133" i="27"/>
  <c r="L133" i="27" s="1"/>
  <c r="M133" i="27" s="1"/>
  <c r="K140" i="27"/>
  <c r="L140" i="27" s="1"/>
  <c r="M140" i="27" s="1"/>
  <c r="K148" i="27"/>
  <c r="L148" i="27" s="1"/>
  <c r="M148" i="27" s="1"/>
  <c r="K153" i="27"/>
  <c r="L153" i="27" s="1"/>
  <c r="M153" i="27" s="1"/>
  <c r="K161" i="27"/>
  <c r="L161" i="27" s="1"/>
  <c r="M161" i="27" s="1"/>
  <c r="K168" i="27"/>
  <c r="L168" i="27" s="1"/>
  <c r="M168" i="27" s="1"/>
  <c r="L176" i="27"/>
  <c r="M176" i="27" s="1"/>
  <c r="K176" i="27"/>
  <c r="K189" i="27"/>
  <c r="L189" i="27" s="1"/>
  <c r="M189" i="27" s="1"/>
  <c r="K197" i="27"/>
  <c r="L197" i="27" s="1"/>
  <c r="M197" i="27" s="1"/>
  <c r="K204" i="27"/>
  <c r="L204" i="27" s="1"/>
  <c r="M204" i="27" s="1"/>
  <c r="K212" i="27"/>
  <c r="L212" i="27" s="1"/>
  <c r="M212" i="27" s="1"/>
  <c r="K217" i="27"/>
  <c r="L217" i="27" s="1"/>
  <c r="M217" i="27" s="1"/>
  <c r="K225" i="27"/>
  <c r="L225" i="27" s="1"/>
  <c r="M225" i="27" s="1"/>
  <c r="K232" i="27"/>
  <c r="L232" i="27" s="1"/>
  <c r="M232" i="27" s="1"/>
  <c r="K235" i="27"/>
  <c r="L235" i="27" s="1"/>
  <c r="M235" i="27" s="1"/>
  <c r="K244" i="27"/>
  <c r="L244" i="27" s="1"/>
  <c r="M244" i="27" s="1"/>
  <c r="K255" i="27"/>
  <c r="L255" i="27" s="1"/>
  <c r="M255" i="27" s="1"/>
  <c r="K258" i="27"/>
  <c r="L258" i="27" s="1"/>
  <c r="M258" i="27" s="1"/>
  <c r="K264" i="27"/>
  <c r="L264" i="27" s="1"/>
  <c r="M264" i="27" s="1"/>
  <c r="K267" i="27"/>
  <c r="L267" i="27" s="1"/>
  <c r="M267" i="27" s="1"/>
  <c r="K276" i="27"/>
  <c r="L276" i="27" s="1"/>
  <c r="M276" i="27" s="1"/>
  <c r="K287" i="27"/>
  <c r="L287" i="27" s="1"/>
  <c r="M287" i="27" s="1"/>
  <c r="L290" i="27"/>
  <c r="M290" i="27" s="1"/>
  <c r="K290" i="27"/>
  <c r="K296" i="27"/>
  <c r="L296" i="27" s="1"/>
  <c r="M296" i="27" s="1"/>
  <c r="K299" i="27"/>
  <c r="L299" i="27" s="1"/>
  <c r="M299" i="27" s="1"/>
  <c r="K308" i="27"/>
  <c r="L308" i="27" s="1"/>
  <c r="M308" i="27" s="1"/>
  <c r="K311" i="27"/>
  <c r="L311" i="27" s="1"/>
  <c r="M311" i="27" s="1"/>
  <c r="K314" i="27"/>
  <c r="L314" i="27" s="1"/>
  <c r="M314" i="27" s="1"/>
  <c r="K324" i="27"/>
  <c r="L324" i="27" s="1"/>
  <c r="M324" i="27" s="1"/>
  <c r="K327" i="27"/>
  <c r="L327" i="27" s="1"/>
  <c r="M327" i="27" s="1"/>
  <c r="K330" i="27"/>
  <c r="L330" i="27" s="1"/>
  <c r="M330" i="27" s="1"/>
  <c r="K340" i="27"/>
  <c r="L340" i="27" s="1"/>
  <c r="M340" i="27" s="1"/>
  <c r="K343" i="27"/>
  <c r="L343" i="27" s="1"/>
  <c r="M343" i="27" s="1"/>
  <c r="K346" i="27"/>
  <c r="L346" i="27" s="1"/>
  <c r="M346" i="27" s="1"/>
  <c r="K356" i="27"/>
  <c r="L356" i="27" s="1"/>
  <c r="M356" i="27" s="1"/>
  <c r="K359" i="27"/>
  <c r="L359" i="27" s="1"/>
  <c r="M359" i="27" s="1"/>
  <c r="K435" i="27"/>
  <c r="L435" i="27" s="1"/>
  <c r="M435" i="27" s="1"/>
  <c r="K439" i="27"/>
  <c r="L439" i="27" s="1"/>
  <c r="M439" i="27" s="1"/>
  <c r="K443" i="27"/>
  <c r="L443" i="27" s="1"/>
  <c r="M443" i="27" s="1"/>
  <c r="K447" i="27"/>
  <c r="L447" i="27" s="1"/>
  <c r="M447" i="27" s="1"/>
  <c r="L548" i="27"/>
  <c r="M548" i="27" s="1"/>
  <c r="L554" i="27"/>
  <c r="M554" i="27" s="1"/>
  <c r="L555" i="27"/>
  <c r="M555" i="27" s="1"/>
  <c r="L557" i="27"/>
  <c r="M557" i="27" s="1"/>
  <c r="L560" i="27"/>
  <c r="M560" i="27" s="1"/>
  <c r="K56" i="27"/>
  <c r="L56" i="27" s="1"/>
  <c r="M56" i="27" s="1"/>
  <c r="K64" i="27"/>
  <c r="L64" i="27" s="1"/>
  <c r="M64" i="27" s="1"/>
  <c r="K77" i="27"/>
  <c r="L77" i="27" s="1"/>
  <c r="M77" i="27" s="1"/>
  <c r="K85" i="27"/>
  <c r="L85" i="27" s="1"/>
  <c r="M85" i="27" s="1"/>
  <c r="K92" i="27"/>
  <c r="L92" i="27" s="1"/>
  <c r="M92" i="27" s="1"/>
  <c r="K100" i="27"/>
  <c r="L100" i="27" s="1"/>
  <c r="M100" i="27" s="1"/>
  <c r="K105" i="27"/>
  <c r="L105" i="27" s="1"/>
  <c r="M105" i="27" s="1"/>
  <c r="K113" i="27"/>
  <c r="L113" i="27" s="1"/>
  <c r="M113" i="27" s="1"/>
  <c r="K120" i="27"/>
  <c r="L120" i="27" s="1"/>
  <c r="M120" i="27" s="1"/>
  <c r="K128" i="27"/>
  <c r="L128" i="27" s="1"/>
  <c r="M128" i="27" s="1"/>
  <c r="K141" i="27"/>
  <c r="L141" i="27" s="1"/>
  <c r="M141" i="27" s="1"/>
  <c r="K149" i="27"/>
  <c r="L149" i="27" s="1"/>
  <c r="M149" i="27" s="1"/>
  <c r="K156" i="27"/>
  <c r="L156" i="27" s="1"/>
  <c r="M156" i="27" s="1"/>
  <c r="K164" i="27"/>
  <c r="L164" i="27" s="1"/>
  <c r="M164" i="27" s="1"/>
  <c r="K169" i="27"/>
  <c r="L169" i="27" s="1"/>
  <c r="M169" i="27" s="1"/>
  <c r="K177" i="27"/>
  <c r="L177" i="27" s="1"/>
  <c r="M177" i="27" s="1"/>
  <c r="K184" i="27"/>
  <c r="L184" i="27" s="1"/>
  <c r="M184" i="27" s="1"/>
  <c r="K192" i="27"/>
  <c r="L192" i="27" s="1"/>
  <c r="M192" i="27" s="1"/>
  <c r="K205" i="27"/>
  <c r="L205" i="27" s="1"/>
  <c r="M205" i="27" s="1"/>
  <c r="K213" i="27"/>
  <c r="L213" i="27" s="1"/>
  <c r="M213" i="27" s="1"/>
  <c r="K220" i="27"/>
  <c r="L220" i="27" s="1"/>
  <c r="M220" i="27" s="1"/>
  <c r="K228" i="27"/>
  <c r="L228" i="27" s="1"/>
  <c r="M228" i="27" s="1"/>
  <c r="K233" i="27"/>
  <c r="L233" i="27" s="1"/>
  <c r="M233" i="27" s="1"/>
  <c r="K247" i="27"/>
  <c r="L247" i="27" s="1"/>
  <c r="M247" i="27" s="1"/>
  <c r="K250" i="27"/>
  <c r="L250" i="27" s="1"/>
  <c r="M250" i="27" s="1"/>
  <c r="K256" i="27"/>
  <c r="L256" i="27" s="1"/>
  <c r="M256" i="27" s="1"/>
  <c r="K259" i="27"/>
  <c r="L259" i="27" s="1"/>
  <c r="M259" i="27" s="1"/>
  <c r="K268" i="27"/>
  <c r="L268" i="27" s="1"/>
  <c r="M268" i="27" s="1"/>
  <c r="K279" i="27"/>
  <c r="L279" i="27" s="1"/>
  <c r="M279" i="27" s="1"/>
  <c r="K282" i="27"/>
  <c r="L282" i="27" s="1"/>
  <c r="M282" i="27" s="1"/>
  <c r="K288" i="27"/>
  <c r="L288" i="27" s="1"/>
  <c r="M288" i="27" s="1"/>
  <c r="K291" i="27"/>
  <c r="L291" i="27" s="1"/>
  <c r="M291" i="27" s="1"/>
  <c r="K300" i="27"/>
  <c r="L300" i="27" s="1"/>
  <c r="M300" i="27" s="1"/>
  <c r="K312" i="27"/>
  <c r="L312" i="27" s="1"/>
  <c r="M312" i="27" s="1"/>
  <c r="K315" i="27"/>
  <c r="L315" i="27" s="1"/>
  <c r="M315" i="27" s="1"/>
  <c r="K318" i="27"/>
  <c r="L318" i="27" s="1"/>
  <c r="M318" i="27" s="1"/>
  <c r="K328" i="27"/>
  <c r="L328" i="27" s="1"/>
  <c r="M328" i="27" s="1"/>
  <c r="K331" i="27"/>
  <c r="L331" i="27" s="1"/>
  <c r="M331" i="27" s="1"/>
  <c r="K334" i="27"/>
  <c r="L334" i="27" s="1"/>
  <c r="M334" i="27" s="1"/>
  <c r="K344" i="27"/>
  <c r="L344" i="27" s="1"/>
  <c r="M344" i="27" s="1"/>
  <c r="K347" i="27"/>
  <c r="L347" i="27" s="1"/>
  <c r="M347" i="27" s="1"/>
  <c r="K350" i="27"/>
  <c r="L350" i="27" s="1"/>
  <c r="M350" i="27" s="1"/>
  <c r="K432" i="27"/>
  <c r="L432" i="27" s="1"/>
  <c r="M432" i="27" s="1"/>
  <c r="K436" i="27"/>
  <c r="L436" i="27" s="1"/>
  <c r="M436" i="27" s="1"/>
  <c r="K440" i="27"/>
  <c r="L440" i="27" s="1"/>
  <c r="M440" i="27" s="1"/>
  <c r="K444" i="27"/>
  <c r="L444" i="27" s="1"/>
  <c r="M444" i="27" s="1"/>
  <c r="K448" i="27"/>
  <c r="L448" i="27" s="1"/>
  <c r="M448" i="27" s="1"/>
  <c r="L550" i="27"/>
  <c r="M550" i="27" s="1"/>
  <c r="L558" i="27"/>
  <c r="M558" i="27" s="1"/>
  <c r="L559" i="27"/>
  <c r="M559" i="27" s="1"/>
  <c r="L561" i="27"/>
  <c r="M561" i="27" s="1"/>
  <c r="L564" i="27"/>
  <c r="M564" i="27" s="1"/>
  <c r="L565" i="27"/>
  <c r="M565" i="27" s="1"/>
  <c r="L640" i="27"/>
  <c r="M640" i="27" s="1"/>
  <c r="L641" i="27"/>
  <c r="M641" i="27" s="1"/>
  <c r="K53" i="27"/>
  <c r="L53" i="27" s="1"/>
  <c r="M53" i="27" s="1"/>
  <c r="K60" i="27"/>
  <c r="L60" i="27" s="1"/>
  <c r="M60" i="27" s="1"/>
  <c r="K68" i="27"/>
  <c r="L68" i="27" s="1"/>
  <c r="M68" i="27" s="1"/>
  <c r="K73" i="27"/>
  <c r="L73" i="27" s="1"/>
  <c r="M73" i="27" s="1"/>
  <c r="K81" i="27"/>
  <c r="L81" i="27" s="1"/>
  <c r="M81" i="27" s="1"/>
  <c r="K88" i="27"/>
  <c r="L88" i="27" s="1"/>
  <c r="M88" i="27" s="1"/>
  <c r="K96" i="27"/>
  <c r="L96" i="27" s="1"/>
  <c r="M96" i="27" s="1"/>
  <c r="K109" i="27"/>
  <c r="L109" i="27" s="1"/>
  <c r="M109" i="27" s="1"/>
  <c r="K117" i="27"/>
  <c r="L117" i="27" s="1"/>
  <c r="M117" i="27" s="1"/>
  <c r="K124" i="27"/>
  <c r="L124" i="27" s="1"/>
  <c r="M124" i="27" s="1"/>
  <c r="K132" i="27"/>
  <c r="L132" i="27" s="1"/>
  <c r="M132" i="27" s="1"/>
  <c r="K137" i="27"/>
  <c r="L137" i="27" s="1"/>
  <c r="M137" i="27" s="1"/>
  <c r="K145" i="27"/>
  <c r="L145" i="27" s="1"/>
  <c r="M145" i="27" s="1"/>
  <c r="K152" i="27"/>
  <c r="L152" i="27" s="1"/>
  <c r="M152" i="27" s="1"/>
  <c r="K160" i="27"/>
  <c r="L160" i="27" s="1"/>
  <c r="M160" i="27" s="1"/>
  <c r="K173" i="27"/>
  <c r="L173" i="27" s="1"/>
  <c r="M173" i="27" s="1"/>
  <c r="K181" i="27"/>
  <c r="L181" i="27" s="1"/>
  <c r="M181" i="27" s="1"/>
  <c r="K188" i="27"/>
  <c r="L188" i="27" s="1"/>
  <c r="M188" i="27" s="1"/>
  <c r="K196" i="27"/>
  <c r="L196" i="27" s="1"/>
  <c r="M196" i="27" s="1"/>
  <c r="K201" i="27"/>
  <c r="L201" i="27" s="1"/>
  <c r="M201" i="27" s="1"/>
  <c r="K209" i="27"/>
  <c r="L209" i="27" s="1"/>
  <c r="M209" i="27" s="1"/>
  <c r="K216" i="27"/>
  <c r="L216" i="27" s="1"/>
  <c r="M216" i="27" s="1"/>
  <c r="K224" i="27"/>
  <c r="L224" i="27" s="1"/>
  <c r="M224" i="27" s="1"/>
  <c r="K237" i="27"/>
  <c r="L237" i="27" s="1"/>
  <c r="M237" i="27" s="1"/>
  <c r="K240" i="27"/>
  <c r="L240" i="27" s="1"/>
  <c r="M240" i="27" s="1"/>
  <c r="K243" i="27"/>
  <c r="L243" i="27" s="1"/>
  <c r="M243" i="27" s="1"/>
  <c r="K252" i="27"/>
  <c r="L252" i="27" s="1"/>
  <c r="M252" i="27" s="1"/>
  <c r="K263" i="27"/>
  <c r="L263" i="27" s="1"/>
  <c r="M263" i="27" s="1"/>
  <c r="K266" i="27"/>
  <c r="L266" i="27" s="1"/>
  <c r="M266" i="27" s="1"/>
  <c r="K272" i="27"/>
  <c r="L272" i="27" s="1"/>
  <c r="M272" i="27" s="1"/>
  <c r="K275" i="27"/>
  <c r="L275" i="27" s="1"/>
  <c r="M275" i="27" s="1"/>
  <c r="K284" i="27"/>
  <c r="L284" i="27" s="1"/>
  <c r="M284" i="27" s="1"/>
  <c r="K295" i="27"/>
  <c r="L295" i="27" s="1"/>
  <c r="M295" i="27" s="1"/>
  <c r="K298" i="27"/>
  <c r="L298" i="27" s="1"/>
  <c r="M298" i="27" s="1"/>
  <c r="K304" i="27"/>
  <c r="L304" i="27" s="1"/>
  <c r="M304" i="27" s="1"/>
  <c r="K307" i="27"/>
  <c r="L307" i="27" s="1"/>
  <c r="M307" i="27" s="1"/>
  <c r="K310" i="27"/>
  <c r="L310" i="27" s="1"/>
  <c r="M310" i="27" s="1"/>
  <c r="K320" i="27"/>
  <c r="L320" i="27" s="1"/>
  <c r="M320" i="27" s="1"/>
  <c r="K323" i="27"/>
  <c r="L323" i="27" s="1"/>
  <c r="M323" i="27" s="1"/>
  <c r="K326" i="27"/>
  <c r="L326" i="27" s="1"/>
  <c r="M326" i="27" s="1"/>
  <c r="K336" i="27"/>
  <c r="L336" i="27" s="1"/>
  <c r="M336" i="27" s="1"/>
  <c r="K339" i="27"/>
  <c r="L339" i="27" s="1"/>
  <c r="M339" i="27" s="1"/>
  <c r="K342" i="27"/>
  <c r="L342" i="27" s="1"/>
  <c r="M342" i="27" s="1"/>
  <c r="K352" i="27"/>
  <c r="L352" i="27" s="1"/>
  <c r="M352" i="27" s="1"/>
  <c r="K355" i="27"/>
  <c r="L355" i="27" s="1"/>
  <c r="M355" i="27" s="1"/>
  <c r="K358" i="27"/>
  <c r="L358" i="27" s="1"/>
  <c r="M358" i="27" s="1"/>
  <c r="K434" i="27"/>
  <c r="L434" i="27" s="1"/>
  <c r="M434" i="27" s="1"/>
  <c r="K438" i="27"/>
  <c r="L438" i="27" s="1"/>
  <c r="M438" i="27" s="1"/>
  <c r="K442" i="27"/>
  <c r="L442" i="27" s="1"/>
  <c r="M442" i="27" s="1"/>
  <c r="K446" i="27"/>
  <c r="L446" i="27" s="1"/>
  <c r="M446" i="27" s="1"/>
  <c r="K457" i="27"/>
  <c r="L457" i="27" s="1"/>
  <c r="M457" i="27" s="1"/>
  <c r="L551" i="27"/>
  <c r="M551" i="27" s="1"/>
  <c r="L553" i="27"/>
  <c r="M553" i="27" s="1"/>
  <c r="L556" i="27"/>
  <c r="M556" i="27" s="1"/>
  <c r="L566" i="27"/>
  <c r="M566" i="27" s="1"/>
  <c r="L567" i="27"/>
  <c r="M567" i="27" s="1"/>
  <c r="L569" i="27"/>
  <c r="M569" i="27" s="1"/>
  <c r="L456" i="27"/>
  <c r="M456" i="27" s="1"/>
  <c r="K459" i="27"/>
  <c r="L459" i="27" s="1"/>
  <c r="M459" i="27" s="1"/>
  <c r="K468" i="27"/>
  <c r="L468" i="27" s="1"/>
  <c r="M468" i="27" s="1"/>
  <c r="K471" i="27"/>
  <c r="L471" i="27" s="1"/>
  <c r="M471" i="27" s="1"/>
  <c r="K479" i="27"/>
  <c r="L479" i="27" s="1"/>
  <c r="M479" i="27" s="1"/>
  <c r="K486" i="27"/>
  <c r="L486" i="27" s="1"/>
  <c r="M486" i="27" s="1"/>
  <c r="K494" i="27"/>
  <c r="L494" i="27" s="1"/>
  <c r="M494" i="27" s="1"/>
  <c r="K502" i="27"/>
  <c r="L502" i="27" s="1"/>
  <c r="M502" i="27" s="1"/>
  <c r="K510" i="27"/>
  <c r="L510" i="27" s="1"/>
  <c r="M510" i="27" s="1"/>
  <c r="K513" i="27"/>
  <c r="L513" i="27" s="1"/>
  <c r="M513" i="27" s="1"/>
  <c r="K529" i="27"/>
  <c r="L529" i="27" s="1"/>
  <c r="M529" i="27" s="1"/>
  <c r="K539" i="27"/>
  <c r="L539" i="27" s="1"/>
  <c r="M539" i="27" s="1"/>
  <c r="L450" i="27"/>
  <c r="M450" i="27" s="1"/>
  <c r="K460" i="27"/>
  <c r="L460" i="27" s="1"/>
  <c r="M460" i="27" s="1"/>
  <c r="K474" i="27"/>
  <c r="L474" i="27" s="1"/>
  <c r="M474" i="27" s="1"/>
  <c r="K482" i="27"/>
  <c r="L482" i="27" s="1"/>
  <c r="M482" i="27" s="1"/>
  <c r="K487" i="27"/>
  <c r="L487" i="27" s="1"/>
  <c r="M487" i="27" s="1"/>
  <c r="K495" i="27"/>
  <c r="L495" i="27" s="1"/>
  <c r="M495" i="27" s="1"/>
  <c r="K503" i="27"/>
  <c r="L503" i="27" s="1"/>
  <c r="M503" i="27" s="1"/>
  <c r="K511" i="27"/>
  <c r="L511" i="27" s="1"/>
  <c r="M511" i="27" s="1"/>
  <c r="K525" i="27"/>
  <c r="L525" i="27" s="1"/>
  <c r="M525" i="27" s="1"/>
  <c r="K537" i="27"/>
  <c r="L537" i="27" s="1"/>
  <c r="M537" i="27" s="1"/>
  <c r="K545" i="27"/>
  <c r="L545" i="27" s="1"/>
  <c r="M545" i="27" s="1"/>
  <c r="L451" i="27"/>
  <c r="M451" i="27" s="1"/>
  <c r="L454" i="27"/>
  <c r="M454" i="27" s="1"/>
  <c r="K463" i="27"/>
  <c r="L463" i="27" s="1"/>
  <c r="M463" i="27" s="1"/>
  <c r="K466" i="27"/>
  <c r="L466" i="27" s="1"/>
  <c r="M466" i="27" s="1"/>
  <c r="K475" i="27"/>
  <c r="L475" i="27" s="1"/>
  <c r="M475" i="27" s="1"/>
  <c r="K483" i="27"/>
  <c r="L483" i="27" s="1"/>
  <c r="M483" i="27" s="1"/>
  <c r="K490" i="27"/>
  <c r="L490" i="27" s="1"/>
  <c r="M490" i="27" s="1"/>
  <c r="K498" i="27"/>
  <c r="L498" i="27" s="1"/>
  <c r="M498" i="27" s="1"/>
  <c r="K506" i="27"/>
  <c r="L506" i="27" s="1"/>
  <c r="M506" i="27" s="1"/>
  <c r="K521" i="27"/>
  <c r="L521" i="27" s="1"/>
  <c r="M521" i="27" s="1"/>
  <c r="K535" i="27"/>
  <c r="L535" i="27" s="1"/>
  <c r="M535" i="27" s="1"/>
  <c r="K543" i="27"/>
  <c r="L543" i="27" s="1"/>
  <c r="M543" i="27" s="1"/>
  <c r="K462" i="27"/>
  <c r="L462" i="27" s="1"/>
  <c r="M462" i="27" s="1"/>
  <c r="L452" i="27"/>
  <c r="M452" i="27" s="1"/>
  <c r="L455" i="27"/>
  <c r="M455" i="27" s="1"/>
  <c r="K458" i="27"/>
  <c r="L458" i="27" s="1"/>
  <c r="M458" i="27" s="1"/>
  <c r="K464" i="27"/>
  <c r="L464" i="27" s="1"/>
  <c r="M464" i="27" s="1"/>
  <c r="K467" i="27"/>
  <c r="L467" i="27" s="1"/>
  <c r="M467" i="27" s="1"/>
  <c r="K470" i="27"/>
  <c r="L470" i="27" s="1"/>
  <c r="M470" i="27" s="1"/>
  <c r="K478" i="27"/>
  <c r="L478" i="27" s="1"/>
  <c r="M478" i="27" s="1"/>
  <c r="K491" i="27"/>
  <c r="L491" i="27" s="1"/>
  <c r="M491" i="27" s="1"/>
  <c r="K499" i="27"/>
  <c r="L499" i="27" s="1"/>
  <c r="M499" i="27" s="1"/>
  <c r="K507" i="27"/>
  <c r="L507" i="27" s="1"/>
  <c r="M507" i="27" s="1"/>
  <c r="K517" i="27"/>
  <c r="L517" i="27" s="1"/>
  <c r="M517" i="27" s="1"/>
  <c r="K533" i="27"/>
  <c r="L533" i="27" s="1"/>
  <c r="M533" i="27" s="1"/>
  <c r="K541" i="27"/>
  <c r="L541" i="27" s="1"/>
  <c r="M541" i="27" s="1"/>
  <c r="L6" i="27"/>
  <c r="M6" i="27" s="1"/>
  <c r="J659" i="27"/>
  <c r="J662" i="27" s="1"/>
  <c r="J645" i="27"/>
  <c r="G10" i="27"/>
  <c r="G659" i="27" s="1"/>
  <c r="M4" i="27"/>
  <c r="L9" i="27"/>
  <c r="M9" i="27" s="1"/>
  <c r="H660" i="27"/>
  <c r="L547" i="27"/>
  <c r="M547" i="27" s="1"/>
  <c r="F645" i="27"/>
  <c r="L638" i="27"/>
  <c r="M638" i="27" s="1"/>
  <c r="L642" i="27"/>
  <c r="M642" i="27" s="1"/>
  <c r="I645" i="27"/>
  <c r="G644" i="27"/>
  <c r="K573" i="27"/>
  <c r="K644" i="27" s="1"/>
  <c r="L401" i="26"/>
  <c r="M401" i="26" s="1"/>
  <c r="L405" i="26"/>
  <c r="M405" i="26" s="1"/>
  <c r="L409" i="26"/>
  <c r="M409" i="26" s="1"/>
  <c r="L413" i="26"/>
  <c r="M413" i="26" s="1"/>
  <c r="L417" i="26"/>
  <c r="M417" i="26" s="1"/>
  <c r="L421" i="26"/>
  <c r="M421" i="26" s="1"/>
  <c r="L425" i="26"/>
  <c r="M425" i="26" s="1"/>
  <c r="L429" i="26"/>
  <c r="M429" i="26" s="1"/>
  <c r="L632" i="26"/>
  <c r="M632" i="26" s="1"/>
  <c r="L623" i="26"/>
  <c r="M623" i="26" s="1"/>
  <c r="L624" i="26"/>
  <c r="M624" i="26" s="1"/>
  <c r="L627" i="26"/>
  <c r="M627" i="26" s="1"/>
  <c r="L631" i="26"/>
  <c r="M631" i="26" s="1"/>
  <c r="L635" i="26"/>
  <c r="M635" i="26" s="1"/>
  <c r="M9" i="26"/>
  <c r="F666" i="26"/>
  <c r="E666" i="26"/>
  <c r="G665" i="26"/>
  <c r="N659" i="26"/>
  <c r="I666" i="26"/>
  <c r="G664" i="26"/>
  <c r="M4" i="26"/>
  <c r="K11" i="26"/>
  <c r="I649" i="26"/>
  <c r="L577" i="26"/>
  <c r="E649" i="26"/>
  <c r="F649" i="26"/>
  <c r="J649" i="26"/>
  <c r="L610" i="25"/>
  <c r="M610" i="25" s="1"/>
  <c r="G609" i="25"/>
  <c r="G608" i="25"/>
  <c r="K608" i="25" s="1"/>
  <c r="L608" i="25" s="1"/>
  <c r="M608" i="25" s="1"/>
  <c r="G607" i="25"/>
  <c r="K607" i="25" s="1"/>
  <c r="L607" i="25" s="1"/>
  <c r="M607" i="25" s="1"/>
  <c r="G606" i="25"/>
  <c r="K606" i="25" s="1"/>
  <c r="L606" i="25" s="1"/>
  <c r="M606" i="25" s="1"/>
  <c r="G605" i="25"/>
  <c r="K605" i="25" s="1"/>
  <c r="L605" i="25" s="1"/>
  <c r="M605" i="25" s="1"/>
  <c r="G604" i="25"/>
  <c r="K604" i="25" s="1"/>
  <c r="L604" i="25" s="1"/>
  <c r="M604" i="25" s="1"/>
  <c r="G603" i="25"/>
  <c r="K603" i="25" s="1"/>
  <c r="L603" i="25" s="1"/>
  <c r="M603" i="25" s="1"/>
  <c r="G602" i="25"/>
  <c r="G601" i="25"/>
  <c r="K601" i="25" s="1"/>
  <c r="L601" i="25" s="1"/>
  <c r="M601" i="25" s="1"/>
  <c r="G600" i="25"/>
  <c r="K600" i="25" s="1"/>
  <c r="L600" i="25" s="1"/>
  <c r="M600" i="25" s="1"/>
  <c r="G599" i="25"/>
  <c r="K599" i="25" s="1"/>
  <c r="L599" i="25" s="1"/>
  <c r="M599" i="25" s="1"/>
  <c r="G598" i="25"/>
  <c r="K598" i="25" s="1"/>
  <c r="L598" i="25" s="1"/>
  <c r="M598" i="25" s="1"/>
  <c r="G597" i="25"/>
  <c r="K597" i="25" s="1"/>
  <c r="L597" i="25" s="1"/>
  <c r="M597" i="25" s="1"/>
  <c r="G596" i="25"/>
  <c r="G595" i="25"/>
  <c r="G594" i="25"/>
  <c r="G593" i="25"/>
  <c r="G592" i="25"/>
  <c r="K592" i="25" s="1"/>
  <c r="L592" i="25" s="1"/>
  <c r="M592" i="25" s="1"/>
  <c r="G591" i="25"/>
  <c r="K591" i="25" s="1"/>
  <c r="L591" i="25" s="1"/>
  <c r="M591" i="25" s="1"/>
  <c r="G590" i="25"/>
  <c r="G589" i="25"/>
  <c r="K589" i="25" s="1"/>
  <c r="L589" i="25" s="1"/>
  <c r="M589" i="25" s="1"/>
  <c r="G588" i="25"/>
  <c r="K588" i="25" s="1"/>
  <c r="L588" i="25" s="1"/>
  <c r="M588" i="25" s="1"/>
  <c r="G587" i="25"/>
  <c r="K587" i="25" s="1"/>
  <c r="L587" i="25" s="1"/>
  <c r="M587" i="25" s="1"/>
  <c r="G586" i="25"/>
  <c r="K586" i="25" s="1"/>
  <c r="L586" i="25" s="1"/>
  <c r="M586" i="25" s="1"/>
  <c r="G585" i="25"/>
  <c r="K585" i="25" s="1"/>
  <c r="L585" i="25" s="1"/>
  <c r="M585" i="25" s="1"/>
  <c r="G584" i="25"/>
  <c r="K584" i="25" s="1"/>
  <c r="L584" i="25" s="1"/>
  <c r="M584" i="25" s="1"/>
  <c r="G583" i="25"/>
  <c r="K583" i="25" s="1"/>
  <c r="L583" i="25" s="1"/>
  <c r="M583" i="25" s="1"/>
  <c r="G582" i="25"/>
  <c r="K582" i="25" s="1"/>
  <c r="L582" i="25" s="1"/>
  <c r="M582" i="25" s="1"/>
  <c r="G581" i="25"/>
  <c r="K581" i="25" s="1"/>
  <c r="L581" i="25" s="1"/>
  <c r="M581" i="25" s="1"/>
  <c r="G580" i="25"/>
  <c r="K580" i="25" s="1"/>
  <c r="L580" i="25" s="1"/>
  <c r="M580" i="25" s="1"/>
  <c r="G579" i="25"/>
  <c r="K579" i="25" s="1"/>
  <c r="L579" i="25" s="1"/>
  <c r="M579" i="25" s="1"/>
  <c r="G578" i="25"/>
  <c r="K578" i="25" s="1"/>
  <c r="L578" i="25" s="1"/>
  <c r="M578" i="25" s="1"/>
  <c r="G577" i="25"/>
  <c r="K577" i="25" s="1"/>
  <c r="L577" i="25" s="1"/>
  <c r="M577" i="25" s="1"/>
  <c r="G576" i="25"/>
  <c r="K576" i="25" s="1"/>
  <c r="L576" i="25" s="1"/>
  <c r="M576" i="25" s="1"/>
  <c r="G575" i="25"/>
  <c r="K575" i="25" s="1"/>
  <c r="L575" i="25" s="1"/>
  <c r="M575" i="25" s="1"/>
  <c r="G574" i="25"/>
  <c r="K574" i="25" s="1"/>
  <c r="L574" i="25" s="1"/>
  <c r="M574" i="25" s="1"/>
  <c r="G573" i="25"/>
  <c r="K573" i="25" s="1"/>
  <c r="L573" i="25" s="1"/>
  <c r="M573" i="25" s="1"/>
  <c r="G572" i="25"/>
  <c r="K572" i="25" s="1"/>
  <c r="L572" i="25" s="1"/>
  <c r="M572" i="25" s="1"/>
  <c r="G571" i="25"/>
  <c r="K571" i="25" s="1"/>
  <c r="L571" i="25" s="1"/>
  <c r="M571" i="25" s="1"/>
  <c r="G570" i="25"/>
  <c r="K570" i="25" s="1"/>
  <c r="L570" i="25" s="1"/>
  <c r="M570" i="25" s="1"/>
  <c r="G569" i="25"/>
  <c r="K569" i="25" s="1"/>
  <c r="L569" i="25" s="1"/>
  <c r="M569" i="25" s="1"/>
  <c r="G568" i="25"/>
  <c r="K568" i="25" s="1"/>
  <c r="L568" i="25" s="1"/>
  <c r="M568" i="25" s="1"/>
  <c r="G567" i="25"/>
  <c r="K567" i="25" s="1"/>
  <c r="L567" i="25" s="1"/>
  <c r="M567" i="25" s="1"/>
  <c r="G566" i="25"/>
  <c r="K566" i="25" s="1"/>
  <c r="L566" i="25" s="1"/>
  <c r="M566" i="25" s="1"/>
  <c r="G565" i="25"/>
  <c r="K565" i="25" s="1"/>
  <c r="L565" i="25" s="1"/>
  <c r="M565" i="25" s="1"/>
  <c r="G564" i="25"/>
  <c r="K564" i="25" s="1"/>
  <c r="L564" i="25" s="1"/>
  <c r="M564" i="25" s="1"/>
  <c r="G563" i="25"/>
  <c r="K563" i="25" s="1"/>
  <c r="L563" i="25" s="1"/>
  <c r="M563" i="25" s="1"/>
  <c r="G562" i="25"/>
  <c r="K562" i="25" s="1"/>
  <c r="L562" i="25" s="1"/>
  <c r="M562" i="25" s="1"/>
  <c r="G561" i="25"/>
  <c r="K561" i="25" s="1"/>
  <c r="L561" i="25" s="1"/>
  <c r="M561" i="25" s="1"/>
  <c r="G560" i="25"/>
  <c r="K560" i="25" s="1"/>
  <c r="L560" i="25" s="1"/>
  <c r="M560" i="25" s="1"/>
  <c r="G559" i="25"/>
  <c r="K559" i="25" s="1"/>
  <c r="L559" i="25" s="1"/>
  <c r="M559" i="25" s="1"/>
  <c r="G558" i="25"/>
  <c r="K558" i="25" s="1"/>
  <c r="L558" i="25" s="1"/>
  <c r="M558" i="25" s="1"/>
  <c r="G557" i="25"/>
  <c r="K557" i="25" s="1"/>
  <c r="L557" i="25" s="1"/>
  <c r="M557" i="25" s="1"/>
  <c r="G556" i="25"/>
  <c r="K556" i="25" s="1"/>
  <c r="L556" i="25" s="1"/>
  <c r="M556" i="25" s="1"/>
  <c r="G555" i="25"/>
  <c r="K555" i="25" s="1"/>
  <c r="L555" i="25" s="1"/>
  <c r="M555" i="25" s="1"/>
  <c r="G554" i="25"/>
  <c r="K554" i="25" s="1"/>
  <c r="L554" i="25" s="1"/>
  <c r="M554" i="25" s="1"/>
  <c r="G553" i="25"/>
  <c r="K553" i="25" s="1"/>
  <c r="L553" i="25" s="1"/>
  <c r="M553" i="25" s="1"/>
  <c r="G552" i="25"/>
  <c r="K552" i="25" s="1"/>
  <c r="L552" i="25" s="1"/>
  <c r="M552" i="25" s="1"/>
  <c r="K595" i="25"/>
  <c r="L595" i="25" s="1"/>
  <c r="M595" i="25" s="1"/>
  <c r="K594" i="25"/>
  <c r="L594" i="25" s="1"/>
  <c r="M594" i="25" s="1"/>
  <c r="K593" i="25"/>
  <c r="L593" i="25" s="1"/>
  <c r="M593" i="25" s="1"/>
  <c r="K596" i="25"/>
  <c r="L596" i="25" s="1"/>
  <c r="M596" i="25" s="1"/>
  <c r="K544" i="25"/>
  <c r="K543" i="25"/>
  <c r="K542" i="25"/>
  <c r="K540" i="25"/>
  <c r="K539" i="25"/>
  <c r="K538" i="25"/>
  <c r="K536" i="25"/>
  <c r="K535" i="25"/>
  <c r="K534" i="25"/>
  <c r="L534" i="25" s="1"/>
  <c r="M534" i="25" s="1"/>
  <c r="K532" i="25"/>
  <c r="K531" i="25"/>
  <c r="K530" i="25"/>
  <c r="K528" i="25"/>
  <c r="K527" i="25"/>
  <c r="K526" i="25"/>
  <c r="K506" i="25"/>
  <c r="G505" i="25"/>
  <c r="K505" i="25" s="1"/>
  <c r="L505" i="25" s="1"/>
  <c r="M505" i="25" s="1"/>
  <c r="G504" i="25"/>
  <c r="K504" i="25" s="1"/>
  <c r="L504" i="25" s="1"/>
  <c r="M504" i="25" s="1"/>
  <c r="G503" i="25"/>
  <c r="K503" i="25" s="1"/>
  <c r="L503" i="25" s="1"/>
  <c r="M503" i="25" s="1"/>
  <c r="G502" i="25"/>
  <c r="K502" i="25" s="1"/>
  <c r="L502" i="25" s="1"/>
  <c r="M502" i="25" s="1"/>
  <c r="G501" i="25"/>
  <c r="K501" i="25" s="1"/>
  <c r="L501" i="25" s="1"/>
  <c r="M501" i="25" s="1"/>
  <c r="G500" i="25"/>
  <c r="K500" i="25" s="1"/>
  <c r="L500" i="25" s="1"/>
  <c r="M500" i="25" s="1"/>
  <c r="G499" i="25"/>
  <c r="K499" i="25" s="1"/>
  <c r="L499" i="25" s="1"/>
  <c r="M499" i="25" s="1"/>
  <c r="G498" i="25"/>
  <c r="K498" i="25" s="1"/>
  <c r="L498" i="25" s="1"/>
  <c r="M498" i="25" s="1"/>
  <c r="G497" i="25"/>
  <c r="K497" i="25" s="1"/>
  <c r="L497" i="25" s="1"/>
  <c r="M497" i="25" s="1"/>
  <c r="G496" i="25"/>
  <c r="K496" i="25" s="1"/>
  <c r="L496" i="25" s="1"/>
  <c r="M496" i="25" s="1"/>
  <c r="G495" i="25"/>
  <c r="K495" i="25" s="1"/>
  <c r="L495" i="25" s="1"/>
  <c r="M495" i="25" s="1"/>
  <c r="G494" i="25"/>
  <c r="K494" i="25" s="1"/>
  <c r="L494" i="25" s="1"/>
  <c r="M494" i="25" s="1"/>
  <c r="G493" i="25"/>
  <c r="K493" i="25" s="1"/>
  <c r="L493" i="25" s="1"/>
  <c r="M493" i="25" s="1"/>
  <c r="G492" i="25"/>
  <c r="K492" i="25" s="1"/>
  <c r="L492" i="25" s="1"/>
  <c r="M492" i="25" s="1"/>
  <c r="G491" i="25"/>
  <c r="K491" i="25" s="1"/>
  <c r="L491" i="25" s="1"/>
  <c r="M491" i="25" s="1"/>
  <c r="G490" i="25"/>
  <c r="K490" i="25" s="1"/>
  <c r="L490" i="25" s="1"/>
  <c r="M490" i="25" s="1"/>
  <c r="G489" i="25"/>
  <c r="K489" i="25" s="1"/>
  <c r="L489" i="25" s="1"/>
  <c r="M489" i="25" s="1"/>
  <c r="G488" i="25"/>
  <c r="K488" i="25" s="1"/>
  <c r="L488" i="25" s="1"/>
  <c r="M488" i="25" s="1"/>
  <c r="G487" i="25"/>
  <c r="K487" i="25" s="1"/>
  <c r="L487" i="25" s="1"/>
  <c r="M487" i="25" s="1"/>
  <c r="G486" i="25"/>
  <c r="K486" i="25" s="1"/>
  <c r="L486" i="25" s="1"/>
  <c r="M486" i="25" s="1"/>
  <c r="G485" i="25"/>
  <c r="K485" i="25" s="1"/>
  <c r="L485" i="25" s="1"/>
  <c r="M485" i="25" s="1"/>
  <c r="G484" i="25"/>
  <c r="K484" i="25" s="1"/>
  <c r="L484" i="25" s="1"/>
  <c r="M484" i="25" s="1"/>
  <c r="G483" i="25"/>
  <c r="K483" i="25" s="1"/>
  <c r="L483" i="25" s="1"/>
  <c r="M483" i="25" s="1"/>
  <c r="G482" i="25"/>
  <c r="K482" i="25" s="1"/>
  <c r="L482" i="25" s="1"/>
  <c r="M482" i="25" s="1"/>
  <c r="G481" i="25"/>
  <c r="K481" i="25" s="1"/>
  <c r="L481" i="25" s="1"/>
  <c r="M481" i="25" s="1"/>
  <c r="G480" i="25"/>
  <c r="K480" i="25" s="1"/>
  <c r="L480" i="25" s="1"/>
  <c r="M480" i="25" s="1"/>
  <c r="G479" i="25"/>
  <c r="K479" i="25" s="1"/>
  <c r="L479" i="25" s="1"/>
  <c r="M479" i="25" s="1"/>
  <c r="G478" i="25"/>
  <c r="K478" i="25" s="1"/>
  <c r="L478" i="25" s="1"/>
  <c r="M478" i="25" s="1"/>
  <c r="G477" i="25"/>
  <c r="K477" i="25" s="1"/>
  <c r="L477" i="25" s="1"/>
  <c r="M477" i="25" s="1"/>
  <c r="G476" i="25"/>
  <c r="K476" i="25" s="1"/>
  <c r="L476" i="25" s="1"/>
  <c r="M476" i="25" s="1"/>
  <c r="G475" i="25"/>
  <c r="K475" i="25" s="1"/>
  <c r="L475" i="25" s="1"/>
  <c r="M475" i="25" s="1"/>
  <c r="G474" i="25"/>
  <c r="K474" i="25" s="1"/>
  <c r="L474" i="25" s="1"/>
  <c r="M474" i="25" s="1"/>
  <c r="G473" i="25"/>
  <c r="K473" i="25" s="1"/>
  <c r="L473" i="25" s="1"/>
  <c r="M473" i="25" s="1"/>
  <c r="G472" i="25"/>
  <c r="K472" i="25" s="1"/>
  <c r="L472" i="25" s="1"/>
  <c r="M472" i="25" s="1"/>
  <c r="G471" i="25"/>
  <c r="K471" i="25" s="1"/>
  <c r="L471" i="25" s="1"/>
  <c r="M471" i="25" s="1"/>
  <c r="G470" i="25"/>
  <c r="K470" i="25" s="1"/>
  <c r="L470" i="25" s="1"/>
  <c r="M470" i="25" s="1"/>
  <c r="G469" i="25"/>
  <c r="K469" i="25" s="1"/>
  <c r="L469" i="25" s="1"/>
  <c r="M469" i="25" s="1"/>
  <c r="G468" i="25"/>
  <c r="K468" i="25" s="1"/>
  <c r="L468" i="25" s="1"/>
  <c r="M468" i="25" s="1"/>
  <c r="G467" i="25"/>
  <c r="K467" i="25" s="1"/>
  <c r="L467" i="25" s="1"/>
  <c r="M467" i="25" s="1"/>
  <c r="G466" i="25"/>
  <c r="K466" i="25" s="1"/>
  <c r="L466" i="25" s="1"/>
  <c r="M466" i="25" s="1"/>
  <c r="G465" i="25"/>
  <c r="K465" i="25" s="1"/>
  <c r="L465" i="25" s="1"/>
  <c r="M465" i="25" s="1"/>
  <c r="G464" i="25"/>
  <c r="K464" i="25" s="1"/>
  <c r="L464" i="25" s="1"/>
  <c r="M464" i="25" s="1"/>
  <c r="G463" i="25"/>
  <c r="G462" i="25"/>
  <c r="K462" i="25" s="1"/>
  <c r="L462" i="25" s="1"/>
  <c r="M462" i="25" s="1"/>
  <c r="G461" i="25"/>
  <c r="K461" i="25" s="1"/>
  <c r="L461" i="25" s="1"/>
  <c r="M461" i="25" s="1"/>
  <c r="G460" i="25"/>
  <c r="K460" i="25" s="1"/>
  <c r="L460" i="25" s="1"/>
  <c r="M460" i="25" s="1"/>
  <c r="G459" i="25"/>
  <c r="G458" i="25"/>
  <c r="K458" i="25" s="1"/>
  <c r="L458" i="25" s="1"/>
  <c r="M458" i="25" s="1"/>
  <c r="G457" i="25"/>
  <c r="K457" i="25" s="1"/>
  <c r="L457" i="25" s="1"/>
  <c r="M457" i="25" s="1"/>
  <c r="G456" i="25"/>
  <c r="K456" i="25" s="1"/>
  <c r="L456" i="25" s="1"/>
  <c r="M456" i="25" s="1"/>
  <c r="G455" i="25"/>
  <c r="G454" i="25"/>
  <c r="K454" i="25" s="1"/>
  <c r="L454" i="25" s="1"/>
  <c r="M454" i="25" s="1"/>
  <c r="G453" i="25"/>
  <c r="K453" i="25" s="1"/>
  <c r="L453" i="25" s="1"/>
  <c r="M453" i="25" s="1"/>
  <c r="G452" i="25"/>
  <c r="K452" i="25" s="1"/>
  <c r="L452" i="25" s="1"/>
  <c r="M452" i="25" s="1"/>
  <c r="G451" i="25"/>
  <c r="G450" i="25"/>
  <c r="G449" i="25"/>
  <c r="G448" i="25"/>
  <c r="K448" i="25" s="1"/>
  <c r="L448" i="25" s="1"/>
  <c r="M448" i="25" s="1"/>
  <c r="G447" i="25"/>
  <c r="G446" i="25"/>
  <c r="K446" i="25" s="1"/>
  <c r="L446" i="25" s="1"/>
  <c r="M446" i="25" s="1"/>
  <c r="G445" i="25"/>
  <c r="G444" i="25"/>
  <c r="K444" i="25" s="1"/>
  <c r="L444" i="25" s="1"/>
  <c r="M444" i="25" s="1"/>
  <c r="G443" i="25"/>
  <c r="G442" i="25"/>
  <c r="G441" i="25"/>
  <c r="K441" i="25" s="1"/>
  <c r="L441" i="25" s="1"/>
  <c r="M441" i="25" s="1"/>
  <c r="G440" i="25"/>
  <c r="K440" i="25" s="1"/>
  <c r="L440" i="25" s="1"/>
  <c r="M440" i="25" s="1"/>
  <c r="G439" i="25"/>
  <c r="G438" i="25"/>
  <c r="K438" i="25" s="1"/>
  <c r="L438" i="25" s="1"/>
  <c r="M438" i="25" s="1"/>
  <c r="G437" i="25"/>
  <c r="K437" i="25" s="1"/>
  <c r="L437" i="25" s="1"/>
  <c r="M437" i="25" s="1"/>
  <c r="G436" i="25"/>
  <c r="K436" i="25" s="1"/>
  <c r="L436" i="25" s="1"/>
  <c r="M436" i="25" s="1"/>
  <c r="G435" i="25"/>
  <c r="G434" i="25"/>
  <c r="K434" i="25" s="1"/>
  <c r="L434" i="25" s="1"/>
  <c r="M434" i="25" s="1"/>
  <c r="G433" i="25"/>
  <c r="G432" i="25"/>
  <c r="K432" i="25" s="1"/>
  <c r="L432" i="25" s="1"/>
  <c r="M432" i="25" s="1"/>
  <c r="G431" i="25"/>
  <c r="K431" i="25" s="1"/>
  <c r="L431" i="25" s="1"/>
  <c r="M431" i="25" s="1"/>
  <c r="G430" i="25"/>
  <c r="K430" i="25" s="1"/>
  <c r="L430" i="25" s="1"/>
  <c r="M430" i="25" s="1"/>
  <c r="G429" i="25"/>
  <c r="K429" i="25" s="1"/>
  <c r="L429" i="25" s="1"/>
  <c r="M429" i="25" s="1"/>
  <c r="G428" i="25"/>
  <c r="K428" i="25" s="1"/>
  <c r="L428" i="25" s="1"/>
  <c r="M428" i="25" s="1"/>
  <c r="G427" i="25"/>
  <c r="K427" i="25" s="1"/>
  <c r="L427" i="25" s="1"/>
  <c r="M427" i="25" s="1"/>
  <c r="G426" i="25"/>
  <c r="K426" i="25" s="1"/>
  <c r="L426" i="25" s="1"/>
  <c r="M426" i="25" s="1"/>
  <c r="G425" i="25"/>
  <c r="K425" i="25" s="1"/>
  <c r="L425" i="25" s="1"/>
  <c r="M425" i="25" s="1"/>
  <c r="G424" i="25"/>
  <c r="K424" i="25" s="1"/>
  <c r="L424" i="25" s="1"/>
  <c r="M424" i="25" s="1"/>
  <c r="G423" i="25"/>
  <c r="K423" i="25" s="1"/>
  <c r="L423" i="25" s="1"/>
  <c r="M423" i="25" s="1"/>
  <c r="G422" i="25"/>
  <c r="K422" i="25" s="1"/>
  <c r="L422" i="25" s="1"/>
  <c r="M422" i="25" s="1"/>
  <c r="G421" i="25"/>
  <c r="K421" i="25" s="1"/>
  <c r="L421" i="25" s="1"/>
  <c r="M421" i="25" s="1"/>
  <c r="G420" i="25"/>
  <c r="K420" i="25" s="1"/>
  <c r="L420" i="25" s="1"/>
  <c r="M420" i="25" s="1"/>
  <c r="G419" i="25"/>
  <c r="K419" i="25" s="1"/>
  <c r="L419" i="25" s="1"/>
  <c r="M419" i="25" s="1"/>
  <c r="G418" i="25"/>
  <c r="K418" i="25" s="1"/>
  <c r="L418" i="25" s="1"/>
  <c r="M418" i="25" s="1"/>
  <c r="G417" i="25"/>
  <c r="K417" i="25" s="1"/>
  <c r="L417" i="25" s="1"/>
  <c r="M417" i="25" s="1"/>
  <c r="G416" i="25"/>
  <c r="K416" i="25" s="1"/>
  <c r="L416" i="25" s="1"/>
  <c r="M416" i="25" s="1"/>
  <c r="G415" i="25"/>
  <c r="K415" i="25" s="1"/>
  <c r="L415" i="25" s="1"/>
  <c r="M415" i="25" s="1"/>
  <c r="G414" i="25"/>
  <c r="K414" i="25" s="1"/>
  <c r="L414" i="25" s="1"/>
  <c r="M414" i="25" s="1"/>
  <c r="G413" i="25"/>
  <c r="K413" i="25" s="1"/>
  <c r="L413" i="25" s="1"/>
  <c r="M413" i="25" s="1"/>
  <c r="G412" i="25"/>
  <c r="K412" i="25" s="1"/>
  <c r="L412" i="25" s="1"/>
  <c r="M412" i="25" s="1"/>
  <c r="G411" i="25"/>
  <c r="K411" i="25" s="1"/>
  <c r="L411" i="25" s="1"/>
  <c r="M411" i="25" s="1"/>
  <c r="G410" i="25"/>
  <c r="K410" i="25" s="1"/>
  <c r="L410" i="25" s="1"/>
  <c r="M410" i="25" s="1"/>
  <c r="G409" i="25"/>
  <c r="K409" i="25" s="1"/>
  <c r="L409" i="25" s="1"/>
  <c r="M409" i="25" s="1"/>
  <c r="G408" i="25"/>
  <c r="K408" i="25" s="1"/>
  <c r="L408" i="25" s="1"/>
  <c r="M408" i="25" s="1"/>
  <c r="G407" i="25"/>
  <c r="K407" i="25" s="1"/>
  <c r="L407" i="25" s="1"/>
  <c r="M407" i="25" s="1"/>
  <c r="G406" i="25"/>
  <c r="K406" i="25" s="1"/>
  <c r="L406" i="25" s="1"/>
  <c r="M406" i="25" s="1"/>
  <c r="G405" i="25"/>
  <c r="K405" i="25" s="1"/>
  <c r="L405" i="25" s="1"/>
  <c r="M405" i="25" s="1"/>
  <c r="G404" i="25"/>
  <c r="K404" i="25" s="1"/>
  <c r="L404" i="25" s="1"/>
  <c r="M404" i="25" s="1"/>
  <c r="G403" i="25"/>
  <c r="K403" i="25" s="1"/>
  <c r="L403" i="25" s="1"/>
  <c r="M403" i="25" s="1"/>
  <c r="G402" i="25"/>
  <c r="K402" i="25" s="1"/>
  <c r="L402" i="25" s="1"/>
  <c r="M402" i="25" s="1"/>
  <c r="G401" i="25"/>
  <c r="K401" i="25" s="1"/>
  <c r="L401" i="25" s="1"/>
  <c r="M401" i="25" s="1"/>
  <c r="G400" i="25"/>
  <c r="K400" i="25" s="1"/>
  <c r="L400" i="25" s="1"/>
  <c r="M400" i="25" s="1"/>
  <c r="G399" i="25"/>
  <c r="K399" i="25" s="1"/>
  <c r="L399" i="25" s="1"/>
  <c r="M399" i="25" s="1"/>
  <c r="G398" i="25"/>
  <c r="K398" i="25" s="1"/>
  <c r="L398" i="25" s="1"/>
  <c r="M398" i="25" s="1"/>
  <c r="G397" i="25"/>
  <c r="K397" i="25" s="1"/>
  <c r="L397" i="25" s="1"/>
  <c r="M397" i="25" s="1"/>
  <c r="G396" i="25"/>
  <c r="K396" i="25" s="1"/>
  <c r="L396" i="25" s="1"/>
  <c r="M396" i="25" s="1"/>
  <c r="G395" i="25"/>
  <c r="K395" i="25" s="1"/>
  <c r="L395" i="25" s="1"/>
  <c r="M395" i="25" s="1"/>
  <c r="G394" i="25"/>
  <c r="K394" i="25" s="1"/>
  <c r="L394" i="25" s="1"/>
  <c r="M394" i="25" s="1"/>
  <c r="G393" i="25"/>
  <c r="K393" i="25" s="1"/>
  <c r="L393" i="25" s="1"/>
  <c r="M393" i="25" s="1"/>
  <c r="G392" i="25"/>
  <c r="K392" i="25" s="1"/>
  <c r="L392" i="25" s="1"/>
  <c r="M392" i="25" s="1"/>
  <c r="G391" i="25"/>
  <c r="K391" i="25" s="1"/>
  <c r="L391" i="25" s="1"/>
  <c r="M391" i="25" s="1"/>
  <c r="G390" i="25"/>
  <c r="K390" i="25" s="1"/>
  <c r="L390" i="25" s="1"/>
  <c r="M390" i="25" s="1"/>
  <c r="G389" i="25"/>
  <c r="K389" i="25" s="1"/>
  <c r="L389" i="25" s="1"/>
  <c r="M389" i="25" s="1"/>
  <c r="G388" i="25"/>
  <c r="K388" i="25" s="1"/>
  <c r="L388" i="25" s="1"/>
  <c r="M388" i="25" s="1"/>
  <c r="G387" i="25"/>
  <c r="K387" i="25" s="1"/>
  <c r="L387" i="25" s="1"/>
  <c r="M387" i="25" s="1"/>
  <c r="G386" i="25"/>
  <c r="K386" i="25" s="1"/>
  <c r="L386" i="25" s="1"/>
  <c r="M386" i="25" s="1"/>
  <c r="G385" i="25"/>
  <c r="K385" i="25" s="1"/>
  <c r="L385" i="25" s="1"/>
  <c r="M385" i="25" s="1"/>
  <c r="G384" i="25"/>
  <c r="K384" i="25" s="1"/>
  <c r="L384" i="25" s="1"/>
  <c r="M384" i="25" s="1"/>
  <c r="G383" i="25"/>
  <c r="K383" i="25" s="1"/>
  <c r="L383" i="25" s="1"/>
  <c r="M383" i="25" s="1"/>
  <c r="G382" i="25"/>
  <c r="K382" i="25" s="1"/>
  <c r="L382" i="25" s="1"/>
  <c r="M382" i="25" s="1"/>
  <c r="G381" i="25"/>
  <c r="K381" i="25" s="1"/>
  <c r="L381" i="25" s="1"/>
  <c r="M381" i="25" s="1"/>
  <c r="G380" i="25"/>
  <c r="K380" i="25" s="1"/>
  <c r="L380" i="25" s="1"/>
  <c r="M380" i="25" s="1"/>
  <c r="G379" i="25"/>
  <c r="K379" i="25" s="1"/>
  <c r="L379" i="25" s="1"/>
  <c r="M379" i="25" s="1"/>
  <c r="G378" i="25"/>
  <c r="K378" i="25" s="1"/>
  <c r="L378" i="25" s="1"/>
  <c r="M378" i="25" s="1"/>
  <c r="G377" i="25"/>
  <c r="K377" i="25" s="1"/>
  <c r="L377" i="25" s="1"/>
  <c r="M377" i="25" s="1"/>
  <c r="G376" i="25"/>
  <c r="K376" i="25" s="1"/>
  <c r="L376" i="25" s="1"/>
  <c r="M376" i="25" s="1"/>
  <c r="G375" i="25"/>
  <c r="K375" i="25" s="1"/>
  <c r="L375" i="25" s="1"/>
  <c r="M375" i="25" s="1"/>
  <c r="G374" i="25"/>
  <c r="K374" i="25" s="1"/>
  <c r="L374" i="25" s="1"/>
  <c r="M374" i="25" s="1"/>
  <c r="G373" i="25"/>
  <c r="K373" i="25" s="1"/>
  <c r="L373" i="25" s="1"/>
  <c r="M373" i="25" s="1"/>
  <c r="G372" i="25"/>
  <c r="K372" i="25" s="1"/>
  <c r="L372" i="25" s="1"/>
  <c r="M372" i="25" s="1"/>
  <c r="G371" i="25"/>
  <c r="K371" i="25" s="1"/>
  <c r="L371" i="25" s="1"/>
  <c r="M371" i="25" s="1"/>
  <c r="G370" i="25"/>
  <c r="K370" i="25" s="1"/>
  <c r="L370" i="25" s="1"/>
  <c r="M370" i="25" s="1"/>
  <c r="G369" i="25"/>
  <c r="K369" i="25" s="1"/>
  <c r="L369" i="25" s="1"/>
  <c r="M369" i="25" s="1"/>
  <c r="G368" i="25"/>
  <c r="K368" i="25" s="1"/>
  <c r="L368" i="25" s="1"/>
  <c r="M368" i="25" s="1"/>
  <c r="G367" i="25"/>
  <c r="K367" i="25" s="1"/>
  <c r="L367" i="25" s="1"/>
  <c r="M367" i="25" s="1"/>
  <c r="G366" i="25"/>
  <c r="K366" i="25" s="1"/>
  <c r="L366" i="25" s="1"/>
  <c r="M366" i="25" s="1"/>
  <c r="G365" i="25"/>
  <c r="K365" i="25" s="1"/>
  <c r="L365" i="25" s="1"/>
  <c r="M365" i="25" s="1"/>
  <c r="G364" i="25"/>
  <c r="K364" i="25" s="1"/>
  <c r="L364" i="25" s="1"/>
  <c r="M364" i="25" s="1"/>
  <c r="G363" i="25"/>
  <c r="K363" i="25" s="1"/>
  <c r="L363" i="25" s="1"/>
  <c r="M363" i="25" s="1"/>
  <c r="G362" i="25"/>
  <c r="K362" i="25" s="1"/>
  <c r="L362" i="25" s="1"/>
  <c r="M362" i="25" s="1"/>
  <c r="G361" i="25"/>
  <c r="G360" i="25"/>
  <c r="K360" i="25" s="1"/>
  <c r="L360" i="25" s="1"/>
  <c r="M360" i="25" s="1"/>
  <c r="G359" i="25"/>
  <c r="K359" i="25" s="1"/>
  <c r="L359" i="25" s="1"/>
  <c r="M359" i="25" s="1"/>
  <c r="G358" i="25"/>
  <c r="K358" i="25" s="1"/>
  <c r="L358" i="25" s="1"/>
  <c r="M358" i="25" s="1"/>
  <c r="G357" i="25"/>
  <c r="K357" i="25" s="1"/>
  <c r="L357" i="25" s="1"/>
  <c r="M357" i="25" s="1"/>
  <c r="G356" i="25"/>
  <c r="K356" i="25" s="1"/>
  <c r="L356" i="25" s="1"/>
  <c r="M356" i="25" s="1"/>
  <c r="G355" i="25"/>
  <c r="K355" i="25" s="1"/>
  <c r="L355" i="25" s="1"/>
  <c r="M355" i="25" s="1"/>
  <c r="G354" i="25"/>
  <c r="K354" i="25" s="1"/>
  <c r="L354" i="25" s="1"/>
  <c r="M354" i="25" s="1"/>
  <c r="G353" i="25"/>
  <c r="K353" i="25" s="1"/>
  <c r="L353" i="25" s="1"/>
  <c r="M353" i="25" s="1"/>
  <c r="G352" i="25"/>
  <c r="K352" i="25" s="1"/>
  <c r="L352" i="25" s="1"/>
  <c r="M352" i="25" s="1"/>
  <c r="G351" i="25"/>
  <c r="K351" i="25" s="1"/>
  <c r="L351" i="25" s="1"/>
  <c r="M351" i="25" s="1"/>
  <c r="G350" i="25"/>
  <c r="K350" i="25" s="1"/>
  <c r="L350" i="25" s="1"/>
  <c r="M350" i="25" s="1"/>
  <c r="G349" i="25"/>
  <c r="K349" i="25" s="1"/>
  <c r="L349" i="25" s="1"/>
  <c r="M349" i="25" s="1"/>
  <c r="G348" i="25"/>
  <c r="K348" i="25" s="1"/>
  <c r="L348" i="25" s="1"/>
  <c r="M348" i="25" s="1"/>
  <c r="G347" i="25"/>
  <c r="K347" i="25" s="1"/>
  <c r="L347" i="25" s="1"/>
  <c r="M347" i="25" s="1"/>
  <c r="G346" i="25"/>
  <c r="K346" i="25" s="1"/>
  <c r="L346" i="25" s="1"/>
  <c r="M346" i="25" s="1"/>
  <c r="G345" i="25"/>
  <c r="K345" i="25" s="1"/>
  <c r="L345" i="25" s="1"/>
  <c r="M345" i="25" s="1"/>
  <c r="G344" i="25"/>
  <c r="K344" i="25" s="1"/>
  <c r="L344" i="25" s="1"/>
  <c r="M344" i="25" s="1"/>
  <c r="G343" i="25"/>
  <c r="K343" i="25" s="1"/>
  <c r="L343" i="25" s="1"/>
  <c r="M343" i="25" s="1"/>
  <c r="G342" i="25"/>
  <c r="K342" i="25" s="1"/>
  <c r="L342" i="25" s="1"/>
  <c r="M342" i="25" s="1"/>
  <c r="G341" i="25"/>
  <c r="K341" i="25" s="1"/>
  <c r="L341" i="25" s="1"/>
  <c r="M341" i="25" s="1"/>
  <c r="G340" i="25"/>
  <c r="K340" i="25" s="1"/>
  <c r="L340" i="25" s="1"/>
  <c r="M340" i="25" s="1"/>
  <c r="G339" i="25"/>
  <c r="K339" i="25" s="1"/>
  <c r="L339" i="25" s="1"/>
  <c r="M339" i="25" s="1"/>
  <c r="G338" i="25"/>
  <c r="K338" i="25" s="1"/>
  <c r="L338" i="25" s="1"/>
  <c r="M338" i="25" s="1"/>
  <c r="G337" i="25"/>
  <c r="K337" i="25" s="1"/>
  <c r="L337" i="25" s="1"/>
  <c r="M337" i="25" s="1"/>
  <c r="G336" i="25"/>
  <c r="K336" i="25" s="1"/>
  <c r="L336" i="25" s="1"/>
  <c r="M336" i="25" s="1"/>
  <c r="G335" i="25"/>
  <c r="K335" i="25" s="1"/>
  <c r="L335" i="25" s="1"/>
  <c r="M335" i="25" s="1"/>
  <c r="G334" i="25"/>
  <c r="K334" i="25" s="1"/>
  <c r="L334" i="25" s="1"/>
  <c r="M334" i="25" s="1"/>
  <c r="G333" i="25"/>
  <c r="K333" i="25" s="1"/>
  <c r="L333" i="25" s="1"/>
  <c r="M333" i="25" s="1"/>
  <c r="G332" i="25"/>
  <c r="K332" i="25" s="1"/>
  <c r="L332" i="25" s="1"/>
  <c r="M332" i="25" s="1"/>
  <c r="G331" i="25"/>
  <c r="K331" i="25" s="1"/>
  <c r="L331" i="25" s="1"/>
  <c r="M331" i="25" s="1"/>
  <c r="G330" i="25"/>
  <c r="K330" i="25" s="1"/>
  <c r="L330" i="25" s="1"/>
  <c r="M330" i="25" s="1"/>
  <c r="G329" i="25"/>
  <c r="K329" i="25" s="1"/>
  <c r="L329" i="25" s="1"/>
  <c r="M329" i="25" s="1"/>
  <c r="G328" i="25"/>
  <c r="K328" i="25" s="1"/>
  <c r="L328" i="25" s="1"/>
  <c r="M328" i="25" s="1"/>
  <c r="G327" i="25"/>
  <c r="K327" i="25" s="1"/>
  <c r="L327" i="25" s="1"/>
  <c r="M327" i="25" s="1"/>
  <c r="G326" i="25"/>
  <c r="K326" i="25" s="1"/>
  <c r="L326" i="25" s="1"/>
  <c r="M326" i="25" s="1"/>
  <c r="G325" i="25"/>
  <c r="K325" i="25" s="1"/>
  <c r="L325" i="25" s="1"/>
  <c r="M325" i="25" s="1"/>
  <c r="G324" i="25"/>
  <c r="K324" i="25" s="1"/>
  <c r="L324" i="25" s="1"/>
  <c r="M324" i="25" s="1"/>
  <c r="G323" i="25"/>
  <c r="K323" i="25" s="1"/>
  <c r="L323" i="25" s="1"/>
  <c r="M323" i="25" s="1"/>
  <c r="G322" i="25"/>
  <c r="K322" i="25" s="1"/>
  <c r="L322" i="25" s="1"/>
  <c r="M322" i="25" s="1"/>
  <c r="G321" i="25"/>
  <c r="K321" i="25" s="1"/>
  <c r="L321" i="25" s="1"/>
  <c r="M321" i="25" s="1"/>
  <c r="G320" i="25"/>
  <c r="K320" i="25" s="1"/>
  <c r="L320" i="25" s="1"/>
  <c r="M320" i="25" s="1"/>
  <c r="G319" i="25"/>
  <c r="K319" i="25" s="1"/>
  <c r="L319" i="25" s="1"/>
  <c r="M319" i="25" s="1"/>
  <c r="G318" i="25"/>
  <c r="K318" i="25" s="1"/>
  <c r="L318" i="25" s="1"/>
  <c r="M318" i="25" s="1"/>
  <c r="G317" i="25"/>
  <c r="K317" i="25" s="1"/>
  <c r="L317" i="25" s="1"/>
  <c r="M317" i="25" s="1"/>
  <c r="G316" i="25"/>
  <c r="K316" i="25" s="1"/>
  <c r="L316" i="25" s="1"/>
  <c r="M316" i="25" s="1"/>
  <c r="G315" i="25"/>
  <c r="K315" i="25" s="1"/>
  <c r="L315" i="25" s="1"/>
  <c r="M315" i="25" s="1"/>
  <c r="G314" i="25"/>
  <c r="K314" i="25" s="1"/>
  <c r="L314" i="25" s="1"/>
  <c r="M314" i="25" s="1"/>
  <c r="G313" i="25"/>
  <c r="K313" i="25" s="1"/>
  <c r="L313" i="25" s="1"/>
  <c r="M313" i="25" s="1"/>
  <c r="G312" i="25"/>
  <c r="K312" i="25" s="1"/>
  <c r="L312" i="25" s="1"/>
  <c r="M312" i="25" s="1"/>
  <c r="G311" i="25"/>
  <c r="K311" i="25" s="1"/>
  <c r="L311" i="25" s="1"/>
  <c r="M311" i="25" s="1"/>
  <c r="G310" i="25"/>
  <c r="K310" i="25" s="1"/>
  <c r="L310" i="25" s="1"/>
  <c r="M310" i="25" s="1"/>
  <c r="G309" i="25"/>
  <c r="K309" i="25" s="1"/>
  <c r="L309" i="25" s="1"/>
  <c r="M309" i="25" s="1"/>
  <c r="G308" i="25"/>
  <c r="K308" i="25" s="1"/>
  <c r="L308" i="25" s="1"/>
  <c r="M308" i="25" s="1"/>
  <c r="G307" i="25"/>
  <c r="K307" i="25" s="1"/>
  <c r="L307" i="25" s="1"/>
  <c r="M307" i="25" s="1"/>
  <c r="G306" i="25"/>
  <c r="K306" i="25" s="1"/>
  <c r="L306" i="25" s="1"/>
  <c r="M306" i="25" s="1"/>
  <c r="G305" i="25"/>
  <c r="K305" i="25" s="1"/>
  <c r="L305" i="25" s="1"/>
  <c r="M305" i="25" s="1"/>
  <c r="G304" i="25"/>
  <c r="K304" i="25" s="1"/>
  <c r="L304" i="25" s="1"/>
  <c r="M304" i="25" s="1"/>
  <c r="G303" i="25"/>
  <c r="K303" i="25" s="1"/>
  <c r="L303" i="25" s="1"/>
  <c r="M303" i="25" s="1"/>
  <c r="G302" i="25"/>
  <c r="K302" i="25" s="1"/>
  <c r="L302" i="25" s="1"/>
  <c r="M302" i="25" s="1"/>
  <c r="G301" i="25"/>
  <c r="K301" i="25" s="1"/>
  <c r="L301" i="25" s="1"/>
  <c r="M301" i="25" s="1"/>
  <c r="G300" i="25"/>
  <c r="K300" i="25" s="1"/>
  <c r="L300" i="25" s="1"/>
  <c r="M300" i="25" s="1"/>
  <c r="G299" i="25"/>
  <c r="K299" i="25" s="1"/>
  <c r="L299" i="25" s="1"/>
  <c r="M299" i="25" s="1"/>
  <c r="G298" i="25"/>
  <c r="K298" i="25" s="1"/>
  <c r="L298" i="25" s="1"/>
  <c r="M298" i="25" s="1"/>
  <c r="G297" i="25"/>
  <c r="K297" i="25" s="1"/>
  <c r="L297" i="25" s="1"/>
  <c r="M297" i="25" s="1"/>
  <c r="G296" i="25"/>
  <c r="K296" i="25" s="1"/>
  <c r="L296" i="25" s="1"/>
  <c r="M296" i="25" s="1"/>
  <c r="G295" i="25"/>
  <c r="K295" i="25" s="1"/>
  <c r="L295" i="25" s="1"/>
  <c r="M295" i="25" s="1"/>
  <c r="G294" i="25"/>
  <c r="G293" i="25"/>
  <c r="K293" i="25" s="1"/>
  <c r="L293" i="25" s="1"/>
  <c r="M293" i="25" s="1"/>
  <c r="G292" i="25"/>
  <c r="K292" i="25" s="1"/>
  <c r="L292" i="25" s="1"/>
  <c r="M292" i="25" s="1"/>
  <c r="G291" i="25"/>
  <c r="K291" i="25" s="1"/>
  <c r="L291" i="25" s="1"/>
  <c r="M291" i="25" s="1"/>
  <c r="G290" i="25"/>
  <c r="K290" i="25" s="1"/>
  <c r="L290" i="25" s="1"/>
  <c r="M290" i="25" s="1"/>
  <c r="G289" i="25"/>
  <c r="K289" i="25" s="1"/>
  <c r="L289" i="25" s="1"/>
  <c r="M289" i="25" s="1"/>
  <c r="G288" i="25"/>
  <c r="K288" i="25" s="1"/>
  <c r="L288" i="25" s="1"/>
  <c r="M288" i="25" s="1"/>
  <c r="G287" i="25"/>
  <c r="K287" i="25" s="1"/>
  <c r="L287" i="25" s="1"/>
  <c r="M287" i="25" s="1"/>
  <c r="G286" i="25"/>
  <c r="K286" i="25" s="1"/>
  <c r="L286" i="25" s="1"/>
  <c r="M286" i="25" s="1"/>
  <c r="G285" i="25"/>
  <c r="K285" i="25" s="1"/>
  <c r="L285" i="25" s="1"/>
  <c r="M285" i="25" s="1"/>
  <c r="G284" i="25"/>
  <c r="K284" i="25" s="1"/>
  <c r="L284" i="25" s="1"/>
  <c r="M284" i="25" s="1"/>
  <c r="G283" i="25"/>
  <c r="K283" i="25" s="1"/>
  <c r="L283" i="25" s="1"/>
  <c r="M283" i="25" s="1"/>
  <c r="G282" i="25"/>
  <c r="K282" i="25" s="1"/>
  <c r="L282" i="25" s="1"/>
  <c r="M282" i="25" s="1"/>
  <c r="G281" i="25"/>
  <c r="K281" i="25" s="1"/>
  <c r="L281" i="25" s="1"/>
  <c r="M281" i="25" s="1"/>
  <c r="G280" i="25"/>
  <c r="K280" i="25" s="1"/>
  <c r="L280" i="25" s="1"/>
  <c r="M280" i="25" s="1"/>
  <c r="G279" i="25"/>
  <c r="K279" i="25" s="1"/>
  <c r="L279" i="25" s="1"/>
  <c r="M279" i="25" s="1"/>
  <c r="G278" i="25"/>
  <c r="K278" i="25" s="1"/>
  <c r="L278" i="25" s="1"/>
  <c r="M278" i="25" s="1"/>
  <c r="G277" i="25"/>
  <c r="K277" i="25" s="1"/>
  <c r="L277" i="25" s="1"/>
  <c r="M277" i="25" s="1"/>
  <c r="G276" i="25"/>
  <c r="K276" i="25" s="1"/>
  <c r="L276" i="25" s="1"/>
  <c r="M276" i="25" s="1"/>
  <c r="G275" i="25"/>
  <c r="K275" i="25" s="1"/>
  <c r="L275" i="25" s="1"/>
  <c r="M275" i="25" s="1"/>
  <c r="G274" i="25"/>
  <c r="K274" i="25" s="1"/>
  <c r="L274" i="25" s="1"/>
  <c r="M274" i="25" s="1"/>
  <c r="G273" i="25"/>
  <c r="K273" i="25" s="1"/>
  <c r="L273" i="25" s="1"/>
  <c r="M273" i="25" s="1"/>
  <c r="G272" i="25"/>
  <c r="K272" i="25" s="1"/>
  <c r="L272" i="25" s="1"/>
  <c r="M272" i="25" s="1"/>
  <c r="G271" i="25"/>
  <c r="K271" i="25" s="1"/>
  <c r="L271" i="25" s="1"/>
  <c r="M271" i="25" s="1"/>
  <c r="G270" i="25"/>
  <c r="K270" i="25" s="1"/>
  <c r="L270" i="25" s="1"/>
  <c r="M270" i="25" s="1"/>
  <c r="G269" i="25"/>
  <c r="K269" i="25" s="1"/>
  <c r="L269" i="25" s="1"/>
  <c r="M269" i="25" s="1"/>
  <c r="G268" i="25"/>
  <c r="K268" i="25" s="1"/>
  <c r="L268" i="25" s="1"/>
  <c r="M268" i="25" s="1"/>
  <c r="G267" i="25"/>
  <c r="K267" i="25" s="1"/>
  <c r="L267" i="25" s="1"/>
  <c r="M267" i="25" s="1"/>
  <c r="G266" i="25"/>
  <c r="K266" i="25" s="1"/>
  <c r="L266" i="25" s="1"/>
  <c r="M266" i="25" s="1"/>
  <c r="G265" i="25"/>
  <c r="K265" i="25" s="1"/>
  <c r="L265" i="25" s="1"/>
  <c r="M265" i="25" s="1"/>
  <c r="G264" i="25"/>
  <c r="K264" i="25" s="1"/>
  <c r="L264" i="25" s="1"/>
  <c r="M264" i="25" s="1"/>
  <c r="G263" i="25"/>
  <c r="K263" i="25" s="1"/>
  <c r="L263" i="25" s="1"/>
  <c r="M263" i="25" s="1"/>
  <c r="G262" i="25"/>
  <c r="K262" i="25" s="1"/>
  <c r="L262" i="25" s="1"/>
  <c r="M262" i="25" s="1"/>
  <c r="G261" i="25"/>
  <c r="K261" i="25" s="1"/>
  <c r="L261" i="25" s="1"/>
  <c r="M261" i="25" s="1"/>
  <c r="G260" i="25"/>
  <c r="K260" i="25" s="1"/>
  <c r="L260" i="25" s="1"/>
  <c r="M260" i="25" s="1"/>
  <c r="G259" i="25"/>
  <c r="K259" i="25" s="1"/>
  <c r="L259" i="25" s="1"/>
  <c r="M259" i="25" s="1"/>
  <c r="G258" i="25"/>
  <c r="K258" i="25" s="1"/>
  <c r="L258" i="25" s="1"/>
  <c r="M258" i="25" s="1"/>
  <c r="G257" i="25"/>
  <c r="K257" i="25" s="1"/>
  <c r="L257" i="25" s="1"/>
  <c r="M257" i="25" s="1"/>
  <c r="G256" i="25"/>
  <c r="K256" i="25" s="1"/>
  <c r="L256" i="25" s="1"/>
  <c r="M256" i="25" s="1"/>
  <c r="G255" i="25"/>
  <c r="K255" i="25" s="1"/>
  <c r="L255" i="25" s="1"/>
  <c r="M255" i="25" s="1"/>
  <c r="G254" i="25"/>
  <c r="K254" i="25" s="1"/>
  <c r="L254" i="25" s="1"/>
  <c r="M254" i="25" s="1"/>
  <c r="G253" i="25"/>
  <c r="K253" i="25" s="1"/>
  <c r="L253" i="25" s="1"/>
  <c r="M253" i="25" s="1"/>
  <c r="G252" i="25"/>
  <c r="K252" i="25" s="1"/>
  <c r="L252" i="25" s="1"/>
  <c r="M252" i="25" s="1"/>
  <c r="G251" i="25"/>
  <c r="K251" i="25" s="1"/>
  <c r="L251" i="25" s="1"/>
  <c r="M251" i="25" s="1"/>
  <c r="G250" i="25"/>
  <c r="K250" i="25" s="1"/>
  <c r="L250" i="25" s="1"/>
  <c r="M250" i="25" s="1"/>
  <c r="G249" i="25"/>
  <c r="K249" i="25" s="1"/>
  <c r="L249" i="25" s="1"/>
  <c r="M249" i="25" s="1"/>
  <c r="G248" i="25"/>
  <c r="K248" i="25" s="1"/>
  <c r="L248" i="25" s="1"/>
  <c r="M248" i="25" s="1"/>
  <c r="G247" i="25"/>
  <c r="K247" i="25" s="1"/>
  <c r="L247" i="25" s="1"/>
  <c r="M247" i="25" s="1"/>
  <c r="G246" i="25"/>
  <c r="K246" i="25" s="1"/>
  <c r="L246" i="25" s="1"/>
  <c r="M246" i="25" s="1"/>
  <c r="G245" i="25"/>
  <c r="K245" i="25" s="1"/>
  <c r="L245" i="25" s="1"/>
  <c r="M245" i="25" s="1"/>
  <c r="G244" i="25"/>
  <c r="K244" i="25" s="1"/>
  <c r="L244" i="25" s="1"/>
  <c r="M244" i="25" s="1"/>
  <c r="G243" i="25"/>
  <c r="K243" i="25" s="1"/>
  <c r="L243" i="25" s="1"/>
  <c r="M243" i="25" s="1"/>
  <c r="G242" i="25"/>
  <c r="K242" i="25" s="1"/>
  <c r="L242" i="25" s="1"/>
  <c r="M242" i="25" s="1"/>
  <c r="G241" i="25"/>
  <c r="K241" i="25" s="1"/>
  <c r="L241" i="25" s="1"/>
  <c r="M241" i="25" s="1"/>
  <c r="G240" i="25"/>
  <c r="K240" i="25" s="1"/>
  <c r="L240" i="25" s="1"/>
  <c r="M240" i="25" s="1"/>
  <c r="G239" i="25"/>
  <c r="K239" i="25" s="1"/>
  <c r="L239" i="25" s="1"/>
  <c r="M239" i="25" s="1"/>
  <c r="G238" i="25"/>
  <c r="K238" i="25" s="1"/>
  <c r="L238" i="25" s="1"/>
  <c r="M238" i="25" s="1"/>
  <c r="G237" i="25"/>
  <c r="K237" i="25" s="1"/>
  <c r="L237" i="25" s="1"/>
  <c r="M237" i="25" s="1"/>
  <c r="G236" i="25"/>
  <c r="K236" i="25" s="1"/>
  <c r="L236" i="25" s="1"/>
  <c r="M236" i="25" s="1"/>
  <c r="G235" i="25"/>
  <c r="K235" i="25" s="1"/>
  <c r="L235" i="25" s="1"/>
  <c r="M235" i="25" s="1"/>
  <c r="G234" i="25"/>
  <c r="K234" i="25" s="1"/>
  <c r="L234" i="25" s="1"/>
  <c r="M234" i="25" s="1"/>
  <c r="G233" i="25"/>
  <c r="K233" i="25" s="1"/>
  <c r="L233" i="25" s="1"/>
  <c r="M233" i="25" s="1"/>
  <c r="G232" i="25"/>
  <c r="K232" i="25" s="1"/>
  <c r="L232" i="25" s="1"/>
  <c r="M232" i="25" s="1"/>
  <c r="G231" i="25"/>
  <c r="K231" i="25" s="1"/>
  <c r="L231" i="25" s="1"/>
  <c r="M231" i="25" s="1"/>
  <c r="G230" i="25"/>
  <c r="K230" i="25" s="1"/>
  <c r="L230" i="25" s="1"/>
  <c r="M230" i="25" s="1"/>
  <c r="G229" i="25"/>
  <c r="K229" i="25" s="1"/>
  <c r="L229" i="25" s="1"/>
  <c r="M229" i="25" s="1"/>
  <c r="G228" i="25"/>
  <c r="K228" i="25" s="1"/>
  <c r="L228" i="25" s="1"/>
  <c r="M228" i="25" s="1"/>
  <c r="G227" i="25"/>
  <c r="K227" i="25" s="1"/>
  <c r="L227" i="25" s="1"/>
  <c r="M227" i="25" s="1"/>
  <c r="G226" i="25"/>
  <c r="K226" i="25" s="1"/>
  <c r="L226" i="25" s="1"/>
  <c r="M226" i="25" s="1"/>
  <c r="G225" i="25"/>
  <c r="K225" i="25" s="1"/>
  <c r="L225" i="25" s="1"/>
  <c r="M225" i="25" s="1"/>
  <c r="G224" i="25"/>
  <c r="K224" i="25" s="1"/>
  <c r="L224" i="25" s="1"/>
  <c r="M224" i="25" s="1"/>
  <c r="G223" i="25"/>
  <c r="K223" i="25" s="1"/>
  <c r="L223" i="25" s="1"/>
  <c r="M223" i="25" s="1"/>
  <c r="G222" i="25"/>
  <c r="K222" i="25" s="1"/>
  <c r="L222" i="25" s="1"/>
  <c r="M222" i="25" s="1"/>
  <c r="G221" i="25"/>
  <c r="K221" i="25" s="1"/>
  <c r="L221" i="25" s="1"/>
  <c r="M221" i="25" s="1"/>
  <c r="G220" i="25"/>
  <c r="K220" i="25" s="1"/>
  <c r="L220" i="25" s="1"/>
  <c r="M220" i="25" s="1"/>
  <c r="G219" i="25"/>
  <c r="K219" i="25" s="1"/>
  <c r="L219" i="25" s="1"/>
  <c r="M219" i="25" s="1"/>
  <c r="G218" i="25"/>
  <c r="K218" i="25" s="1"/>
  <c r="L218" i="25" s="1"/>
  <c r="M218" i="25" s="1"/>
  <c r="G217" i="25"/>
  <c r="K217" i="25" s="1"/>
  <c r="L217" i="25" s="1"/>
  <c r="M217" i="25" s="1"/>
  <c r="G216" i="25"/>
  <c r="K216" i="25" s="1"/>
  <c r="L216" i="25" s="1"/>
  <c r="M216" i="25" s="1"/>
  <c r="G215" i="25"/>
  <c r="K215" i="25" s="1"/>
  <c r="L215" i="25" s="1"/>
  <c r="M215" i="25" s="1"/>
  <c r="G214" i="25"/>
  <c r="K214" i="25" s="1"/>
  <c r="L214" i="25" s="1"/>
  <c r="M214" i="25" s="1"/>
  <c r="G213" i="25"/>
  <c r="K213" i="25" s="1"/>
  <c r="L213" i="25" s="1"/>
  <c r="M213" i="25" s="1"/>
  <c r="G212" i="25"/>
  <c r="K212" i="25" s="1"/>
  <c r="L212" i="25" s="1"/>
  <c r="M212" i="25" s="1"/>
  <c r="G211" i="25"/>
  <c r="K211" i="25" s="1"/>
  <c r="L211" i="25" s="1"/>
  <c r="M211" i="25" s="1"/>
  <c r="G210" i="25"/>
  <c r="K210" i="25" s="1"/>
  <c r="L210" i="25" s="1"/>
  <c r="M210" i="25" s="1"/>
  <c r="G209" i="25"/>
  <c r="K209" i="25" s="1"/>
  <c r="L209" i="25" s="1"/>
  <c r="M209" i="25" s="1"/>
  <c r="G208" i="25"/>
  <c r="K208" i="25" s="1"/>
  <c r="L208" i="25" s="1"/>
  <c r="M208" i="25" s="1"/>
  <c r="G207" i="25"/>
  <c r="K207" i="25" s="1"/>
  <c r="L207" i="25" s="1"/>
  <c r="M207" i="25" s="1"/>
  <c r="G206" i="25"/>
  <c r="K206" i="25" s="1"/>
  <c r="L206" i="25" s="1"/>
  <c r="M206" i="25" s="1"/>
  <c r="G205" i="25"/>
  <c r="K205" i="25" s="1"/>
  <c r="L205" i="25" s="1"/>
  <c r="M205" i="25" s="1"/>
  <c r="G204" i="25"/>
  <c r="K204" i="25" s="1"/>
  <c r="L204" i="25" s="1"/>
  <c r="M204" i="25" s="1"/>
  <c r="G203" i="25"/>
  <c r="K203" i="25" s="1"/>
  <c r="L203" i="25" s="1"/>
  <c r="M203" i="25" s="1"/>
  <c r="G202" i="25"/>
  <c r="K202" i="25" s="1"/>
  <c r="L202" i="25" s="1"/>
  <c r="M202" i="25" s="1"/>
  <c r="G201" i="25"/>
  <c r="K201" i="25" s="1"/>
  <c r="L201" i="25" s="1"/>
  <c r="M201" i="25" s="1"/>
  <c r="G200" i="25"/>
  <c r="K200" i="25" s="1"/>
  <c r="L200" i="25" s="1"/>
  <c r="M200" i="25" s="1"/>
  <c r="G199" i="25"/>
  <c r="K199" i="25" s="1"/>
  <c r="L199" i="25" s="1"/>
  <c r="M199" i="25" s="1"/>
  <c r="G198" i="25"/>
  <c r="K198" i="25" s="1"/>
  <c r="L198" i="25" s="1"/>
  <c r="M198" i="25" s="1"/>
  <c r="G197" i="25"/>
  <c r="K197" i="25" s="1"/>
  <c r="L197" i="25" s="1"/>
  <c r="M197" i="25" s="1"/>
  <c r="G196" i="25"/>
  <c r="K196" i="25" s="1"/>
  <c r="L196" i="25" s="1"/>
  <c r="M196" i="25" s="1"/>
  <c r="G195" i="25"/>
  <c r="K195" i="25" s="1"/>
  <c r="L195" i="25" s="1"/>
  <c r="M195" i="25" s="1"/>
  <c r="G194" i="25"/>
  <c r="K194" i="25" s="1"/>
  <c r="L194" i="25" s="1"/>
  <c r="M194" i="25" s="1"/>
  <c r="G193" i="25"/>
  <c r="K193" i="25" s="1"/>
  <c r="L193" i="25" s="1"/>
  <c r="M193" i="25" s="1"/>
  <c r="G192" i="25"/>
  <c r="K192" i="25" s="1"/>
  <c r="L192" i="25" s="1"/>
  <c r="M192" i="25" s="1"/>
  <c r="G191" i="25"/>
  <c r="K191" i="25" s="1"/>
  <c r="L191" i="25" s="1"/>
  <c r="M191" i="25" s="1"/>
  <c r="G190" i="25"/>
  <c r="K190" i="25" s="1"/>
  <c r="L190" i="25" s="1"/>
  <c r="M190" i="25" s="1"/>
  <c r="G189" i="25"/>
  <c r="K189" i="25" s="1"/>
  <c r="L189" i="25" s="1"/>
  <c r="M189" i="25" s="1"/>
  <c r="G188" i="25"/>
  <c r="K188" i="25" s="1"/>
  <c r="L188" i="25" s="1"/>
  <c r="M188" i="25" s="1"/>
  <c r="G187" i="25"/>
  <c r="K187" i="25" s="1"/>
  <c r="L187" i="25" s="1"/>
  <c r="M187" i="25" s="1"/>
  <c r="G186" i="25"/>
  <c r="K186" i="25" s="1"/>
  <c r="L186" i="25" s="1"/>
  <c r="M186" i="25" s="1"/>
  <c r="G185" i="25"/>
  <c r="K185" i="25" s="1"/>
  <c r="L185" i="25" s="1"/>
  <c r="M185" i="25" s="1"/>
  <c r="G184" i="25"/>
  <c r="K184" i="25" s="1"/>
  <c r="L184" i="25" s="1"/>
  <c r="M184" i="25" s="1"/>
  <c r="G183" i="25"/>
  <c r="K183" i="25" s="1"/>
  <c r="L183" i="25" s="1"/>
  <c r="M183" i="25" s="1"/>
  <c r="G182" i="25"/>
  <c r="K182" i="25" s="1"/>
  <c r="L182" i="25" s="1"/>
  <c r="M182" i="25" s="1"/>
  <c r="G181" i="25"/>
  <c r="K181" i="25" s="1"/>
  <c r="L181" i="25" s="1"/>
  <c r="M181" i="25" s="1"/>
  <c r="G180" i="25"/>
  <c r="K180" i="25" s="1"/>
  <c r="L180" i="25" s="1"/>
  <c r="M180" i="25" s="1"/>
  <c r="G179" i="25"/>
  <c r="K179" i="25" s="1"/>
  <c r="L179" i="25" s="1"/>
  <c r="M179" i="25" s="1"/>
  <c r="G178" i="25"/>
  <c r="K178" i="25" s="1"/>
  <c r="L178" i="25" s="1"/>
  <c r="M178" i="25" s="1"/>
  <c r="G177" i="25"/>
  <c r="K177" i="25" s="1"/>
  <c r="L177" i="25" s="1"/>
  <c r="M177" i="25" s="1"/>
  <c r="G176" i="25"/>
  <c r="K176" i="25" s="1"/>
  <c r="L176" i="25" s="1"/>
  <c r="M176" i="25" s="1"/>
  <c r="G175" i="25"/>
  <c r="K175" i="25" s="1"/>
  <c r="L175" i="25" s="1"/>
  <c r="M175" i="25" s="1"/>
  <c r="G174" i="25"/>
  <c r="K174" i="25" s="1"/>
  <c r="L174" i="25" s="1"/>
  <c r="M174" i="25" s="1"/>
  <c r="G173" i="25"/>
  <c r="K173" i="25" s="1"/>
  <c r="L173" i="25" s="1"/>
  <c r="M173" i="25" s="1"/>
  <c r="G172" i="25"/>
  <c r="K172" i="25" s="1"/>
  <c r="L172" i="25" s="1"/>
  <c r="M172" i="25" s="1"/>
  <c r="G171" i="25"/>
  <c r="K171" i="25" s="1"/>
  <c r="L171" i="25" s="1"/>
  <c r="M171" i="25" s="1"/>
  <c r="G170" i="25"/>
  <c r="K170" i="25" s="1"/>
  <c r="L170" i="25" s="1"/>
  <c r="M170" i="25" s="1"/>
  <c r="G169" i="25"/>
  <c r="K169" i="25" s="1"/>
  <c r="L169" i="25" s="1"/>
  <c r="M169" i="25" s="1"/>
  <c r="G168" i="25"/>
  <c r="K168" i="25" s="1"/>
  <c r="L168" i="25" s="1"/>
  <c r="M168" i="25" s="1"/>
  <c r="G167" i="25"/>
  <c r="K167" i="25" s="1"/>
  <c r="L167" i="25" s="1"/>
  <c r="M167" i="25" s="1"/>
  <c r="G166" i="25"/>
  <c r="K166" i="25" s="1"/>
  <c r="L166" i="25" s="1"/>
  <c r="M166" i="25" s="1"/>
  <c r="G165" i="25"/>
  <c r="K165" i="25" s="1"/>
  <c r="L165" i="25" s="1"/>
  <c r="M165" i="25" s="1"/>
  <c r="G164" i="25"/>
  <c r="K164" i="25" s="1"/>
  <c r="L164" i="25" s="1"/>
  <c r="M164" i="25" s="1"/>
  <c r="G163" i="25"/>
  <c r="K163" i="25" s="1"/>
  <c r="L163" i="25" s="1"/>
  <c r="M163" i="25" s="1"/>
  <c r="G162" i="25"/>
  <c r="K162" i="25" s="1"/>
  <c r="L162" i="25" s="1"/>
  <c r="M162" i="25" s="1"/>
  <c r="G161" i="25"/>
  <c r="K161" i="25" s="1"/>
  <c r="L161" i="25" s="1"/>
  <c r="M161" i="25" s="1"/>
  <c r="G160" i="25"/>
  <c r="K160" i="25" s="1"/>
  <c r="L160" i="25" s="1"/>
  <c r="M160" i="25" s="1"/>
  <c r="G159" i="25"/>
  <c r="K159" i="25" s="1"/>
  <c r="L159" i="25" s="1"/>
  <c r="M159" i="25" s="1"/>
  <c r="G158" i="25"/>
  <c r="K158" i="25" s="1"/>
  <c r="L158" i="25" s="1"/>
  <c r="M158" i="25" s="1"/>
  <c r="G157" i="25"/>
  <c r="K157" i="25" s="1"/>
  <c r="L157" i="25" s="1"/>
  <c r="M157" i="25" s="1"/>
  <c r="G156" i="25"/>
  <c r="K156" i="25" s="1"/>
  <c r="L156" i="25" s="1"/>
  <c r="M156" i="25" s="1"/>
  <c r="G155" i="25"/>
  <c r="K155" i="25" s="1"/>
  <c r="L155" i="25" s="1"/>
  <c r="M155" i="25" s="1"/>
  <c r="G154" i="25"/>
  <c r="K154" i="25" s="1"/>
  <c r="L154" i="25" s="1"/>
  <c r="M154" i="25" s="1"/>
  <c r="G153" i="25"/>
  <c r="K153" i="25" s="1"/>
  <c r="L153" i="25" s="1"/>
  <c r="M153" i="25" s="1"/>
  <c r="G152" i="25"/>
  <c r="K152" i="25" s="1"/>
  <c r="L152" i="25" s="1"/>
  <c r="M152" i="25" s="1"/>
  <c r="G151" i="25"/>
  <c r="K151" i="25" s="1"/>
  <c r="L151" i="25" s="1"/>
  <c r="M151" i="25" s="1"/>
  <c r="G150" i="25"/>
  <c r="K150" i="25" s="1"/>
  <c r="L150" i="25" s="1"/>
  <c r="M150" i="25" s="1"/>
  <c r="G149" i="25"/>
  <c r="K149" i="25" s="1"/>
  <c r="L149" i="25" s="1"/>
  <c r="M149" i="25" s="1"/>
  <c r="G148" i="25"/>
  <c r="K148" i="25" s="1"/>
  <c r="L148" i="25" s="1"/>
  <c r="M148" i="25" s="1"/>
  <c r="G147" i="25"/>
  <c r="K147" i="25" s="1"/>
  <c r="L147" i="25" s="1"/>
  <c r="M147" i="25" s="1"/>
  <c r="G146" i="25"/>
  <c r="K146" i="25" s="1"/>
  <c r="L146" i="25" s="1"/>
  <c r="M146" i="25" s="1"/>
  <c r="G145" i="25"/>
  <c r="K145" i="25" s="1"/>
  <c r="L145" i="25" s="1"/>
  <c r="M145" i="25" s="1"/>
  <c r="G144" i="25"/>
  <c r="K144" i="25" s="1"/>
  <c r="L144" i="25" s="1"/>
  <c r="M144" i="25" s="1"/>
  <c r="G143" i="25"/>
  <c r="K143" i="25" s="1"/>
  <c r="L143" i="25" s="1"/>
  <c r="M143" i="25" s="1"/>
  <c r="G142" i="25"/>
  <c r="K142" i="25" s="1"/>
  <c r="L142" i="25" s="1"/>
  <c r="M142" i="25" s="1"/>
  <c r="G141" i="25"/>
  <c r="K141" i="25" s="1"/>
  <c r="L141" i="25" s="1"/>
  <c r="M141" i="25" s="1"/>
  <c r="G140" i="25"/>
  <c r="K140" i="25" s="1"/>
  <c r="L140" i="25" s="1"/>
  <c r="M140" i="25" s="1"/>
  <c r="G139" i="25"/>
  <c r="K139" i="25" s="1"/>
  <c r="L139" i="25" s="1"/>
  <c r="M139" i="25" s="1"/>
  <c r="G138" i="25"/>
  <c r="K138" i="25" s="1"/>
  <c r="L138" i="25" s="1"/>
  <c r="M138" i="25" s="1"/>
  <c r="G137" i="25"/>
  <c r="K137" i="25" s="1"/>
  <c r="L137" i="25" s="1"/>
  <c r="M137" i="25" s="1"/>
  <c r="G136" i="25"/>
  <c r="K136" i="25" s="1"/>
  <c r="L136" i="25" s="1"/>
  <c r="M136" i="25" s="1"/>
  <c r="G135" i="25"/>
  <c r="K135" i="25" s="1"/>
  <c r="L135" i="25" s="1"/>
  <c r="M135" i="25" s="1"/>
  <c r="G134" i="25"/>
  <c r="K134" i="25" s="1"/>
  <c r="L134" i="25" s="1"/>
  <c r="M134" i="25" s="1"/>
  <c r="G133" i="25"/>
  <c r="K133" i="25" s="1"/>
  <c r="L133" i="25" s="1"/>
  <c r="M133" i="25" s="1"/>
  <c r="G132" i="25"/>
  <c r="K132" i="25" s="1"/>
  <c r="L132" i="25" s="1"/>
  <c r="M132" i="25" s="1"/>
  <c r="G131" i="25"/>
  <c r="K131" i="25" s="1"/>
  <c r="L131" i="25" s="1"/>
  <c r="M131" i="25" s="1"/>
  <c r="G130" i="25"/>
  <c r="K130" i="25" s="1"/>
  <c r="L130" i="25" s="1"/>
  <c r="M130" i="25" s="1"/>
  <c r="G129" i="25"/>
  <c r="K129" i="25" s="1"/>
  <c r="L129" i="25" s="1"/>
  <c r="M129" i="25" s="1"/>
  <c r="G128" i="25"/>
  <c r="K128" i="25" s="1"/>
  <c r="L128" i="25" s="1"/>
  <c r="M128" i="25" s="1"/>
  <c r="G127" i="25"/>
  <c r="K127" i="25" s="1"/>
  <c r="L127" i="25" s="1"/>
  <c r="M127" i="25" s="1"/>
  <c r="G126" i="25"/>
  <c r="K126" i="25" s="1"/>
  <c r="L126" i="25" s="1"/>
  <c r="M126" i="25" s="1"/>
  <c r="G125" i="25"/>
  <c r="K125" i="25" s="1"/>
  <c r="L125" i="25" s="1"/>
  <c r="M125" i="25" s="1"/>
  <c r="G124" i="25"/>
  <c r="K124" i="25" s="1"/>
  <c r="L124" i="25" s="1"/>
  <c r="M124" i="25" s="1"/>
  <c r="G123" i="25"/>
  <c r="K123" i="25" s="1"/>
  <c r="L123" i="25" s="1"/>
  <c r="M123" i="25" s="1"/>
  <c r="G122" i="25"/>
  <c r="K122" i="25" s="1"/>
  <c r="L122" i="25" s="1"/>
  <c r="M122" i="25" s="1"/>
  <c r="G121" i="25"/>
  <c r="K121" i="25" s="1"/>
  <c r="L121" i="25" s="1"/>
  <c r="M121" i="25" s="1"/>
  <c r="G120" i="25"/>
  <c r="K120" i="25" s="1"/>
  <c r="L120" i="25" s="1"/>
  <c r="M120" i="25" s="1"/>
  <c r="G119" i="25"/>
  <c r="K119" i="25" s="1"/>
  <c r="L119" i="25" s="1"/>
  <c r="M119" i="25" s="1"/>
  <c r="G118" i="25"/>
  <c r="K118" i="25" s="1"/>
  <c r="L118" i="25" s="1"/>
  <c r="M118" i="25" s="1"/>
  <c r="G117" i="25"/>
  <c r="K117" i="25" s="1"/>
  <c r="L117" i="25" s="1"/>
  <c r="M117" i="25" s="1"/>
  <c r="G116" i="25"/>
  <c r="K116" i="25" s="1"/>
  <c r="L116" i="25" s="1"/>
  <c r="M116" i="25" s="1"/>
  <c r="G115" i="25"/>
  <c r="K115" i="25" s="1"/>
  <c r="L115" i="25" s="1"/>
  <c r="M115" i="25" s="1"/>
  <c r="G114" i="25"/>
  <c r="K114" i="25" s="1"/>
  <c r="L114" i="25" s="1"/>
  <c r="M114" i="25" s="1"/>
  <c r="G113" i="25"/>
  <c r="K113" i="25" s="1"/>
  <c r="L113" i="25" s="1"/>
  <c r="M113" i="25" s="1"/>
  <c r="G112" i="25"/>
  <c r="K112" i="25" s="1"/>
  <c r="L112" i="25" s="1"/>
  <c r="M112" i="25" s="1"/>
  <c r="G111" i="25"/>
  <c r="K111" i="25" s="1"/>
  <c r="L111" i="25" s="1"/>
  <c r="M111" i="25" s="1"/>
  <c r="G110" i="25"/>
  <c r="K110" i="25" s="1"/>
  <c r="L110" i="25" s="1"/>
  <c r="M110" i="25" s="1"/>
  <c r="G109" i="25"/>
  <c r="K109" i="25" s="1"/>
  <c r="L109" i="25" s="1"/>
  <c r="M109" i="25" s="1"/>
  <c r="G108" i="25"/>
  <c r="K108" i="25" s="1"/>
  <c r="L108" i="25" s="1"/>
  <c r="M108" i="25" s="1"/>
  <c r="G107" i="25"/>
  <c r="K107" i="25" s="1"/>
  <c r="L107" i="25" s="1"/>
  <c r="M107" i="25" s="1"/>
  <c r="G106" i="25"/>
  <c r="K106" i="25" s="1"/>
  <c r="L106" i="25" s="1"/>
  <c r="M106" i="25" s="1"/>
  <c r="G105" i="25"/>
  <c r="K105" i="25" s="1"/>
  <c r="L105" i="25" s="1"/>
  <c r="M105" i="25" s="1"/>
  <c r="G104" i="25"/>
  <c r="K104" i="25" s="1"/>
  <c r="L104" i="25" s="1"/>
  <c r="M104" i="25" s="1"/>
  <c r="G103" i="25"/>
  <c r="K103" i="25" s="1"/>
  <c r="L103" i="25" s="1"/>
  <c r="M103" i="25" s="1"/>
  <c r="G102" i="25"/>
  <c r="K102" i="25" s="1"/>
  <c r="L102" i="25" s="1"/>
  <c r="M102" i="25" s="1"/>
  <c r="G101" i="25"/>
  <c r="K101" i="25" s="1"/>
  <c r="L101" i="25" s="1"/>
  <c r="M101" i="25" s="1"/>
  <c r="G100" i="25"/>
  <c r="K100" i="25" s="1"/>
  <c r="L100" i="25" s="1"/>
  <c r="M100" i="25" s="1"/>
  <c r="G99" i="25"/>
  <c r="K99" i="25" s="1"/>
  <c r="L99" i="25" s="1"/>
  <c r="M99" i="25" s="1"/>
  <c r="G98" i="25"/>
  <c r="K98" i="25" s="1"/>
  <c r="L98" i="25" s="1"/>
  <c r="M98" i="25" s="1"/>
  <c r="G97" i="25"/>
  <c r="K97" i="25" s="1"/>
  <c r="L97" i="25" s="1"/>
  <c r="M97" i="25" s="1"/>
  <c r="G96" i="25"/>
  <c r="K96" i="25" s="1"/>
  <c r="L96" i="25" s="1"/>
  <c r="M96" i="25" s="1"/>
  <c r="G95" i="25"/>
  <c r="K95" i="25" s="1"/>
  <c r="L95" i="25" s="1"/>
  <c r="M95" i="25" s="1"/>
  <c r="G94" i="25"/>
  <c r="K94" i="25" s="1"/>
  <c r="L94" i="25" s="1"/>
  <c r="M94" i="25" s="1"/>
  <c r="G93" i="25"/>
  <c r="K93" i="25" s="1"/>
  <c r="L93" i="25" s="1"/>
  <c r="M93" i="25" s="1"/>
  <c r="G92" i="25"/>
  <c r="K92" i="25" s="1"/>
  <c r="L92" i="25" s="1"/>
  <c r="M92" i="25" s="1"/>
  <c r="G91" i="25"/>
  <c r="K91" i="25" s="1"/>
  <c r="L91" i="25" s="1"/>
  <c r="M91" i="25" s="1"/>
  <c r="G90" i="25"/>
  <c r="K90" i="25" s="1"/>
  <c r="L90" i="25" s="1"/>
  <c r="M90" i="25" s="1"/>
  <c r="G89" i="25"/>
  <c r="K89" i="25" s="1"/>
  <c r="L89" i="25" s="1"/>
  <c r="M89" i="25" s="1"/>
  <c r="G88" i="25"/>
  <c r="K88" i="25" s="1"/>
  <c r="L88" i="25" s="1"/>
  <c r="M88" i="25" s="1"/>
  <c r="G87" i="25"/>
  <c r="K87" i="25" s="1"/>
  <c r="L87" i="25" s="1"/>
  <c r="M87" i="25" s="1"/>
  <c r="G86" i="25"/>
  <c r="K86" i="25" s="1"/>
  <c r="L86" i="25" s="1"/>
  <c r="M86" i="25" s="1"/>
  <c r="G85" i="25"/>
  <c r="K85" i="25" s="1"/>
  <c r="L85" i="25" s="1"/>
  <c r="M85" i="25" s="1"/>
  <c r="G84" i="25"/>
  <c r="K84" i="25" s="1"/>
  <c r="L84" i="25" s="1"/>
  <c r="M84" i="25" s="1"/>
  <c r="G83" i="25"/>
  <c r="K83" i="25" s="1"/>
  <c r="L83" i="25" s="1"/>
  <c r="M83" i="25" s="1"/>
  <c r="G82" i="25"/>
  <c r="K82" i="25" s="1"/>
  <c r="L82" i="25" s="1"/>
  <c r="M82" i="25" s="1"/>
  <c r="G81" i="25"/>
  <c r="K81" i="25" s="1"/>
  <c r="L81" i="25" s="1"/>
  <c r="M81" i="25" s="1"/>
  <c r="G80" i="25"/>
  <c r="K80" i="25" s="1"/>
  <c r="L80" i="25" s="1"/>
  <c r="M80" i="25" s="1"/>
  <c r="G79" i="25"/>
  <c r="K79" i="25" s="1"/>
  <c r="L79" i="25" s="1"/>
  <c r="M79" i="25" s="1"/>
  <c r="G78" i="25"/>
  <c r="K78" i="25" s="1"/>
  <c r="L78" i="25" s="1"/>
  <c r="M78" i="25" s="1"/>
  <c r="G77" i="25"/>
  <c r="K77" i="25" s="1"/>
  <c r="L77" i="25" s="1"/>
  <c r="M77" i="25" s="1"/>
  <c r="G76" i="25"/>
  <c r="K76" i="25" s="1"/>
  <c r="L76" i="25" s="1"/>
  <c r="M76" i="25" s="1"/>
  <c r="G75" i="25"/>
  <c r="K75" i="25" s="1"/>
  <c r="L75" i="25" s="1"/>
  <c r="M75" i="25" s="1"/>
  <c r="G74" i="25"/>
  <c r="K74" i="25" s="1"/>
  <c r="L74" i="25" s="1"/>
  <c r="M74" i="25" s="1"/>
  <c r="G73" i="25"/>
  <c r="K73" i="25" s="1"/>
  <c r="L73" i="25" s="1"/>
  <c r="M73" i="25" s="1"/>
  <c r="G72" i="25"/>
  <c r="K72" i="25" s="1"/>
  <c r="L72" i="25" s="1"/>
  <c r="M72" i="25" s="1"/>
  <c r="G71" i="25"/>
  <c r="K71" i="25" s="1"/>
  <c r="L71" i="25" s="1"/>
  <c r="M71" i="25" s="1"/>
  <c r="G70" i="25"/>
  <c r="K70" i="25" s="1"/>
  <c r="L70" i="25" s="1"/>
  <c r="M70" i="25" s="1"/>
  <c r="G69" i="25"/>
  <c r="K69" i="25" s="1"/>
  <c r="L69" i="25" s="1"/>
  <c r="M69" i="25" s="1"/>
  <c r="G68" i="25"/>
  <c r="K68" i="25" s="1"/>
  <c r="L68" i="25" s="1"/>
  <c r="M68" i="25" s="1"/>
  <c r="G67" i="25"/>
  <c r="K67" i="25" s="1"/>
  <c r="L67" i="25" s="1"/>
  <c r="M67" i="25" s="1"/>
  <c r="G66" i="25"/>
  <c r="K66" i="25" s="1"/>
  <c r="L66" i="25" s="1"/>
  <c r="M66" i="25" s="1"/>
  <c r="G65" i="25"/>
  <c r="K65" i="25" s="1"/>
  <c r="L65" i="25" s="1"/>
  <c r="M65" i="25" s="1"/>
  <c r="G64" i="25"/>
  <c r="K64" i="25" s="1"/>
  <c r="L64" i="25" s="1"/>
  <c r="M64" i="25" s="1"/>
  <c r="G63" i="25"/>
  <c r="K63" i="25" s="1"/>
  <c r="L63" i="25" s="1"/>
  <c r="M63" i="25" s="1"/>
  <c r="G62" i="25"/>
  <c r="K62" i="25" s="1"/>
  <c r="L62" i="25" s="1"/>
  <c r="M62" i="25" s="1"/>
  <c r="G61" i="25"/>
  <c r="K61" i="25" s="1"/>
  <c r="L61" i="25" s="1"/>
  <c r="M61" i="25" s="1"/>
  <c r="G60" i="25"/>
  <c r="K60" i="25" s="1"/>
  <c r="L60" i="25" s="1"/>
  <c r="M60" i="25" s="1"/>
  <c r="G59" i="25"/>
  <c r="K59" i="25" s="1"/>
  <c r="L59" i="25" s="1"/>
  <c r="M59" i="25" s="1"/>
  <c r="G58" i="25"/>
  <c r="K58" i="25" s="1"/>
  <c r="L58" i="25" s="1"/>
  <c r="M58" i="25" s="1"/>
  <c r="G57" i="25"/>
  <c r="K57" i="25" s="1"/>
  <c r="L57" i="25" s="1"/>
  <c r="M57" i="25" s="1"/>
  <c r="G56" i="25"/>
  <c r="K56" i="25" s="1"/>
  <c r="L56" i="25" s="1"/>
  <c r="M56" i="25" s="1"/>
  <c r="G55" i="25"/>
  <c r="K55" i="25" s="1"/>
  <c r="L55" i="25" s="1"/>
  <c r="M55" i="25" s="1"/>
  <c r="G54" i="25"/>
  <c r="K54" i="25" s="1"/>
  <c r="L54" i="25" s="1"/>
  <c r="M54" i="25" s="1"/>
  <c r="G53" i="25"/>
  <c r="K53" i="25" s="1"/>
  <c r="L53" i="25" s="1"/>
  <c r="M53" i="25" s="1"/>
  <c r="G52" i="25"/>
  <c r="K52" i="25" s="1"/>
  <c r="L52" i="25" s="1"/>
  <c r="M52" i="25" s="1"/>
  <c r="G51" i="25"/>
  <c r="K51" i="25" s="1"/>
  <c r="L51" i="25" s="1"/>
  <c r="M51" i="25" s="1"/>
  <c r="G50" i="25"/>
  <c r="K50" i="25" s="1"/>
  <c r="L50" i="25" s="1"/>
  <c r="M50" i="25" s="1"/>
  <c r="G49" i="25"/>
  <c r="K49" i="25" s="1"/>
  <c r="L49" i="25" s="1"/>
  <c r="M49" i="25" s="1"/>
  <c r="G48" i="25"/>
  <c r="K48" i="25" s="1"/>
  <c r="L48" i="25" s="1"/>
  <c r="M48" i="25" s="1"/>
  <c r="G47" i="25"/>
  <c r="K47" i="25" s="1"/>
  <c r="L47" i="25" s="1"/>
  <c r="M47" i="25" s="1"/>
  <c r="G46" i="25"/>
  <c r="K46" i="25" s="1"/>
  <c r="L46" i="25" s="1"/>
  <c r="M46" i="25" s="1"/>
  <c r="G45" i="25"/>
  <c r="K45" i="25" s="1"/>
  <c r="L45" i="25" s="1"/>
  <c r="M45" i="25" s="1"/>
  <c r="G44" i="25"/>
  <c r="K44" i="25" s="1"/>
  <c r="L44" i="25" s="1"/>
  <c r="M44" i="25" s="1"/>
  <c r="G43" i="25"/>
  <c r="K43" i="25" s="1"/>
  <c r="L43" i="25" s="1"/>
  <c r="M43" i="25" s="1"/>
  <c r="G42" i="25"/>
  <c r="K42" i="25" s="1"/>
  <c r="L42" i="25" s="1"/>
  <c r="M42" i="25" s="1"/>
  <c r="G41" i="25"/>
  <c r="K41" i="25" s="1"/>
  <c r="L41" i="25" s="1"/>
  <c r="M41" i="25" s="1"/>
  <c r="G40" i="25"/>
  <c r="K40" i="25" s="1"/>
  <c r="L40" i="25" s="1"/>
  <c r="M40" i="25" s="1"/>
  <c r="G39" i="25"/>
  <c r="K39" i="25" s="1"/>
  <c r="L39" i="25" s="1"/>
  <c r="M39" i="25" s="1"/>
  <c r="G38" i="25"/>
  <c r="K38" i="25" s="1"/>
  <c r="L38" i="25" s="1"/>
  <c r="M38" i="25" s="1"/>
  <c r="G37" i="25"/>
  <c r="K37" i="25" s="1"/>
  <c r="L37" i="25" s="1"/>
  <c r="M37" i="25" s="1"/>
  <c r="G36" i="25"/>
  <c r="K36" i="25" s="1"/>
  <c r="L36" i="25" s="1"/>
  <c r="M36" i="25" s="1"/>
  <c r="G35" i="25"/>
  <c r="K35" i="25" s="1"/>
  <c r="L35" i="25" s="1"/>
  <c r="M35" i="25" s="1"/>
  <c r="G34" i="25"/>
  <c r="K34" i="25" s="1"/>
  <c r="L34" i="25" s="1"/>
  <c r="M34" i="25" s="1"/>
  <c r="G33" i="25"/>
  <c r="K33" i="25" s="1"/>
  <c r="L33" i="25" s="1"/>
  <c r="M33" i="25" s="1"/>
  <c r="G32" i="25"/>
  <c r="K32" i="25" s="1"/>
  <c r="L32" i="25" s="1"/>
  <c r="M32" i="25" s="1"/>
  <c r="G31" i="25"/>
  <c r="K31" i="25" s="1"/>
  <c r="L31" i="25" s="1"/>
  <c r="M31" i="25" s="1"/>
  <c r="G30" i="25"/>
  <c r="K30" i="25" s="1"/>
  <c r="L30" i="25" s="1"/>
  <c r="M30" i="25" s="1"/>
  <c r="G29" i="25"/>
  <c r="K29" i="25" s="1"/>
  <c r="L29" i="25" s="1"/>
  <c r="M29" i="25" s="1"/>
  <c r="G28" i="25"/>
  <c r="K28" i="25" s="1"/>
  <c r="L28" i="25" s="1"/>
  <c r="M28" i="25" s="1"/>
  <c r="G27" i="25"/>
  <c r="K27" i="25" s="1"/>
  <c r="L27" i="25" s="1"/>
  <c r="M27" i="25" s="1"/>
  <c r="G26" i="25"/>
  <c r="K26" i="25" s="1"/>
  <c r="L26" i="25" s="1"/>
  <c r="M26" i="25" s="1"/>
  <c r="G25" i="25"/>
  <c r="K25" i="25" s="1"/>
  <c r="L25" i="25" s="1"/>
  <c r="M25" i="25" s="1"/>
  <c r="G24" i="25"/>
  <c r="K24" i="25" s="1"/>
  <c r="L24" i="25" s="1"/>
  <c r="M24" i="25" s="1"/>
  <c r="G23" i="25"/>
  <c r="K23" i="25" s="1"/>
  <c r="L23" i="25" s="1"/>
  <c r="M23" i="25" s="1"/>
  <c r="G22" i="25"/>
  <c r="K22" i="25" s="1"/>
  <c r="L22" i="25" s="1"/>
  <c r="M22" i="25" s="1"/>
  <c r="G21" i="25"/>
  <c r="K21" i="25" s="1"/>
  <c r="L21" i="25" s="1"/>
  <c r="M21" i="25" s="1"/>
  <c r="G20" i="25"/>
  <c r="K20" i="25" s="1"/>
  <c r="L20" i="25" s="1"/>
  <c r="M20" i="25" s="1"/>
  <c r="G19" i="25"/>
  <c r="K19" i="25" s="1"/>
  <c r="L19" i="25" s="1"/>
  <c r="M19" i="25" s="1"/>
  <c r="G18" i="25"/>
  <c r="K18" i="25" s="1"/>
  <c r="L18" i="25" s="1"/>
  <c r="M18" i="25" s="1"/>
  <c r="G17" i="25"/>
  <c r="K17" i="25" s="1"/>
  <c r="L17" i="25" s="1"/>
  <c r="M17" i="25" s="1"/>
  <c r="G16" i="25"/>
  <c r="K16" i="25" s="1"/>
  <c r="L16" i="25" s="1"/>
  <c r="M16" i="25" s="1"/>
  <c r="G15" i="25"/>
  <c r="K15" i="25" s="1"/>
  <c r="L15" i="25" s="1"/>
  <c r="M15" i="25" s="1"/>
  <c r="G14" i="25"/>
  <c r="K14" i="25" s="1"/>
  <c r="L14" i="25" s="1"/>
  <c r="M14" i="25" s="1"/>
  <c r="G13" i="25"/>
  <c r="K13" i="25" s="1"/>
  <c r="L13" i="25" s="1"/>
  <c r="M13" i="25" s="1"/>
  <c r="G12" i="25"/>
  <c r="K12" i="25" s="1"/>
  <c r="L12" i="25" s="1"/>
  <c r="M12" i="25" s="1"/>
  <c r="G11" i="25"/>
  <c r="K11" i="25" s="1"/>
  <c r="L11" i="25" s="1"/>
  <c r="M11" i="25" s="1"/>
  <c r="G10" i="25"/>
  <c r="K10" i="25" s="1"/>
  <c r="E546" i="25"/>
  <c r="G551" i="25"/>
  <c r="K551" i="25" s="1"/>
  <c r="L551" i="25" s="1"/>
  <c r="M551" i="25" s="1"/>
  <c r="G550" i="25"/>
  <c r="K550" i="25" s="1"/>
  <c r="L550" i="25" s="1"/>
  <c r="M550" i="25" s="1"/>
  <c r="G549" i="25"/>
  <c r="K549" i="25" s="1"/>
  <c r="L549" i="25" s="1"/>
  <c r="M549" i="25" s="1"/>
  <c r="G548" i="25"/>
  <c r="K548" i="25" s="1"/>
  <c r="L548" i="25" s="1"/>
  <c r="M548" i="25" s="1"/>
  <c r="G547" i="25"/>
  <c r="K547" i="25" s="1"/>
  <c r="G8" i="25"/>
  <c r="G7" i="25"/>
  <c r="K7" i="25" s="1"/>
  <c r="L7" i="25" s="1"/>
  <c r="M7" i="25" s="1"/>
  <c r="G6" i="25"/>
  <c r="J629" i="25"/>
  <c r="M623" i="25"/>
  <c r="N622" i="25"/>
  <c r="N621" i="25"/>
  <c r="P620" i="25"/>
  <c r="I612" i="25"/>
  <c r="I629" i="25" s="1"/>
  <c r="E612" i="25"/>
  <c r="E629" i="25" s="1"/>
  <c r="N607" i="25"/>
  <c r="O607" i="25" s="1"/>
  <c r="N606" i="25"/>
  <c r="O606" i="25" s="1"/>
  <c r="N605" i="25"/>
  <c r="O605" i="25" s="1"/>
  <c r="N604" i="25"/>
  <c r="O604" i="25" s="1"/>
  <c r="N603" i="25"/>
  <c r="O603" i="25" s="1"/>
  <c r="O602" i="25"/>
  <c r="O601" i="25"/>
  <c r="O600" i="25"/>
  <c r="O599" i="25"/>
  <c r="O598" i="25"/>
  <c r="O597" i="25"/>
  <c r="O596" i="25"/>
  <c r="O595" i="25"/>
  <c r="O594" i="25"/>
  <c r="O593" i="25"/>
  <c r="O592" i="25"/>
  <c r="P591" i="25"/>
  <c r="O591" i="25"/>
  <c r="F612" i="25"/>
  <c r="J546" i="25"/>
  <c r="J628" i="25" s="1"/>
  <c r="I546" i="25"/>
  <c r="N483" i="25"/>
  <c r="N482" i="25"/>
  <c r="O482" i="25" s="1"/>
  <c r="N481" i="25"/>
  <c r="O481" i="25" s="1"/>
  <c r="N480" i="25"/>
  <c r="N479" i="25"/>
  <c r="N478" i="25"/>
  <c r="O478" i="25" s="1"/>
  <c r="N477" i="25"/>
  <c r="O477" i="25" s="1"/>
  <c r="N476" i="25"/>
  <c r="O476" i="25" s="1"/>
  <c r="N475" i="25"/>
  <c r="O475" i="25" s="1"/>
  <c r="N474" i="25"/>
  <c r="N473" i="25"/>
  <c r="N472" i="25"/>
  <c r="N471" i="25"/>
  <c r="N470" i="25"/>
  <c r="N469" i="25"/>
  <c r="N468" i="25"/>
  <c r="N467" i="25"/>
  <c r="O467" i="25" s="1"/>
  <c r="N466" i="25"/>
  <c r="O466" i="25" s="1"/>
  <c r="N465" i="25"/>
  <c r="O465" i="25" s="1"/>
  <c r="N464" i="25"/>
  <c r="O464" i="25" s="1"/>
  <c r="N463" i="25"/>
  <c r="O463" i="25" s="1"/>
  <c r="N462" i="25"/>
  <c r="O462" i="25" s="1"/>
  <c r="N461" i="25"/>
  <c r="O461" i="25" s="1"/>
  <c r="N460" i="25"/>
  <c r="N459" i="25"/>
  <c r="N458" i="25"/>
  <c r="O458" i="25" s="1"/>
  <c r="N457" i="25"/>
  <c r="O457" i="25" s="1"/>
  <c r="J9" i="25"/>
  <c r="J627" i="25" s="1"/>
  <c r="I627" i="25"/>
  <c r="H627" i="25"/>
  <c r="E9" i="25"/>
  <c r="E627" i="25" s="1"/>
  <c r="L6" i="25"/>
  <c r="M6" i="25" s="1"/>
  <c r="K5" i="25"/>
  <c r="K4" i="25"/>
  <c r="H666" i="26" l="1"/>
  <c r="L11" i="27"/>
  <c r="K572" i="27"/>
  <c r="K660" i="27" s="1"/>
  <c r="K10" i="26"/>
  <c r="K663" i="26" s="1"/>
  <c r="L10" i="26"/>
  <c r="H649" i="26"/>
  <c r="K648" i="26"/>
  <c r="M10" i="26"/>
  <c r="M663" i="26" s="1"/>
  <c r="M642" i="26"/>
  <c r="L648" i="26"/>
  <c r="K576" i="26"/>
  <c r="K664" i="26" s="1"/>
  <c r="L664" i="26" s="1"/>
  <c r="L573" i="27"/>
  <c r="H661" i="27"/>
  <c r="H662" i="27" s="1"/>
  <c r="H645" i="27"/>
  <c r="K10" i="27"/>
  <c r="K659" i="27" s="1"/>
  <c r="G645" i="27"/>
  <c r="G661" i="27"/>
  <c r="G662" i="27" s="1"/>
  <c r="M10" i="27"/>
  <c r="M659" i="27" s="1"/>
  <c r="L10" i="27"/>
  <c r="L659" i="27" s="1"/>
  <c r="G666" i="26"/>
  <c r="G649" i="26"/>
  <c r="M577" i="26"/>
  <c r="L11" i="26"/>
  <c r="L576" i="26" s="1"/>
  <c r="K512" i="25"/>
  <c r="L512" i="25" s="1"/>
  <c r="M512" i="25" s="1"/>
  <c r="K524" i="25"/>
  <c r="L524" i="25" s="1"/>
  <c r="M524" i="25" s="1"/>
  <c r="K511" i="25"/>
  <c r="L511" i="25" s="1"/>
  <c r="M511" i="25" s="1"/>
  <c r="K515" i="25"/>
  <c r="L515" i="25" s="1"/>
  <c r="M515" i="25" s="1"/>
  <c r="K519" i="25"/>
  <c r="L519" i="25" s="1"/>
  <c r="M519" i="25" s="1"/>
  <c r="K523" i="25"/>
  <c r="L523" i="25" s="1"/>
  <c r="M523" i="25" s="1"/>
  <c r="K508" i="25"/>
  <c r="L508" i="25" s="1"/>
  <c r="M508" i="25" s="1"/>
  <c r="K516" i="25"/>
  <c r="L516" i="25" s="1"/>
  <c r="M516" i="25" s="1"/>
  <c r="K520" i="25"/>
  <c r="L520" i="25" s="1"/>
  <c r="M520" i="25" s="1"/>
  <c r="K510" i="25"/>
  <c r="L510" i="25" s="1"/>
  <c r="M510" i="25" s="1"/>
  <c r="K514" i="25"/>
  <c r="L514" i="25" s="1"/>
  <c r="M514" i="25" s="1"/>
  <c r="K518" i="25"/>
  <c r="L518" i="25" s="1"/>
  <c r="M518" i="25" s="1"/>
  <c r="K522" i="25"/>
  <c r="L522" i="25" s="1"/>
  <c r="M522" i="25" s="1"/>
  <c r="K507" i="25"/>
  <c r="L507" i="25" s="1"/>
  <c r="M507" i="25" s="1"/>
  <c r="K611" i="25"/>
  <c r="L536" i="25"/>
  <c r="M536" i="25" s="1"/>
  <c r="L532" i="25"/>
  <c r="M532" i="25" s="1"/>
  <c r="L544" i="25"/>
  <c r="M544" i="25" s="1"/>
  <c r="L528" i="25"/>
  <c r="M528" i="25" s="1"/>
  <c r="L540" i="25"/>
  <c r="M540" i="25" s="1"/>
  <c r="L539" i="25"/>
  <c r="M539" i="25" s="1"/>
  <c r="K294" i="25"/>
  <c r="L294" i="25" s="1"/>
  <c r="M294" i="25" s="1"/>
  <c r="J630" i="25"/>
  <c r="L531" i="25"/>
  <c r="M531" i="25" s="1"/>
  <c r="L535" i="25"/>
  <c r="M535" i="25" s="1"/>
  <c r="L543" i="25"/>
  <c r="M543" i="25" s="1"/>
  <c r="L527" i="25"/>
  <c r="M527" i="25" s="1"/>
  <c r="K361" i="25"/>
  <c r="L361" i="25" s="1"/>
  <c r="M361" i="25" s="1"/>
  <c r="P621" i="25"/>
  <c r="K442" i="25"/>
  <c r="L442" i="25" s="1"/>
  <c r="M442" i="25" s="1"/>
  <c r="K450" i="25"/>
  <c r="L450" i="25" s="1"/>
  <c r="M450" i="25" s="1"/>
  <c r="K609" i="25"/>
  <c r="L609" i="25" s="1"/>
  <c r="M609" i="25" s="1"/>
  <c r="L506" i="25"/>
  <c r="M506" i="25" s="1"/>
  <c r="L538" i="25"/>
  <c r="M538" i="25" s="1"/>
  <c r="P622" i="25"/>
  <c r="L526" i="25"/>
  <c r="M526" i="25" s="1"/>
  <c r="L542" i="25"/>
  <c r="M542" i="25" s="1"/>
  <c r="L5" i="25"/>
  <c r="M5" i="25" s="1"/>
  <c r="L530" i="25"/>
  <c r="M530" i="25" s="1"/>
  <c r="K602" i="25"/>
  <c r="K509" i="25"/>
  <c r="L509" i="25" s="1"/>
  <c r="M509" i="25" s="1"/>
  <c r="K513" i="25"/>
  <c r="L513" i="25" s="1"/>
  <c r="M513" i="25" s="1"/>
  <c r="K517" i="25"/>
  <c r="L517" i="25" s="1"/>
  <c r="M517" i="25" s="1"/>
  <c r="K521" i="25"/>
  <c r="L521" i="25" s="1"/>
  <c r="M521" i="25" s="1"/>
  <c r="K525" i="25"/>
  <c r="L525" i="25" s="1"/>
  <c r="M525" i="25" s="1"/>
  <c r="K529" i="25"/>
  <c r="L529" i="25" s="1"/>
  <c r="M529" i="25" s="1"/>
  <c r="K533" i="25"/>
  <c r="L533" i="25" s="1"/>
  <c r="M533" i="25" s="1"/>
  <c r="K537" i="25"/>
  <c r="L537" i="25" s="1"/>
  <c r="M537" i="25" s="1"/>
  <c r="K541" i="25"/>
  <c r="L541" i="25" s="1"/>
  <c r="M541" i="25" s="1"/>
  <c r="K545" i="25"/>
  <c r="L545" i="25" s="1"/>
  <c r="M545" i="25" s="1"/>
  <c r="L4" i="25"/>
  <c r="M4" i="25" s="1"/>
  <c r="N623" i="25"/>
  <c r="G9" i="25"/>
  <c r="G627" i="25" s="1"/>
  <c r="K590" i="25"/>
  <c r="L590" i="25" s="1"/>
  <c r="M590" i="25" s="1"/>
  <c r="G612" i="25"/>
  <c r="G629" i="25" s="1"/>
  <c r="K445" i="25"/>
  <c r="L445" i="25" s="1"/>
  <c r="M445" i="25" s="1"/>
  <c r="K433" i="25"/>
  <c r="L433" i="25" s="1"/>
  <c r="M433" i="25" s="1"/>
  <c r="K449" i="25"/>
  <c r="L449" i="25" s="1"/>
  <c r="M449" i="25" s="1"/>
  <c r="K435" i="25"/>
  <c r="L435" i="25" s="1"/>
  <c r="M435" i="25" s="1"/>
  <c r="K439" i="25"/>
  <c r="L439" i="25" s="1"/>
  <c r="M439" i="25" s="1"/>
  <c r="K443" i="25"/>
  <c r="L443" i="25" s="1"/>
  <c r="M443" i="25" s="1"/>
  <c r="K447" i="25"/>
  <c r="L447" i="25" s="1"/>
  <c r="M447" i="25" s="1"/>
  <c r="K451" i="25"/>
  <c r="L451" i="25" s="1"/>
  <c r="M451" i="25" s="1"/>
  <c r="K455" i="25"/>
  <c r="L455" i="25" s="1"/>
  <c r="M455" i="25" s="1"/>
  <c r="K459" i="25"/>
  <c r="L459" i="25" s="1"/>
  <c r="M459" i="25" s="1"/>
  <c r="K463" i="25"/>
  <c r="L547" i="25"/>
  <c r="M547" i="25" s="1"/>
  <c r="K8" i="25"/>
  <c r="K9" i="25" s="1"/>
  <c r="K627" i="25" s="1"/>
  <c r="G546" i="25"/>
  <c r="G628" i="25" s="1"/>
  <c r="F9" i="25"/>
  <c r="F546" i="25"/>
  <c r="F628" i="25" s="1"/>
  <c r="F629" i="25"/>
  <c r="E613" i="25"/>
  <c r="L10" i="25"/>
  <c r="I613" i="25"/>
  <c r="P623" i="25"/>
  <c r="P626" i="25" s="1"/>
  <c r="I628" i="25"/>
  <c r="I630" i="25" s="1"/>
  <c r="J613" i="25"/>
  <c r="E628" i="25"/>
  <c r="E630" i="25" s="1"/>
  <c r="L572" i="27" l="1"/>
  <c r="L660" i="27" s="1"/>
  <c r="M11" i="27"/>
  <c r="M572" i="27" s="1"/>
  <c r="M660" i="27" s="1"/>
  <c r="K666" i="26"/>
  <c r="L663" i="26"/>
  <c r="M648" i="26"/>
  <c r="M665" i="26" s="1"/>
  <c r="K645" i="27"/>
  <c r="P646" i="27" s="1"/>
  <c r="P647" i="27" s="1"/>
  <c r="K661" i="27"/>
  <c r="K662" i="27" s="1"/>
  <c r="L644" i="27"/>
  <c r="M573" i="27"/>
  <c r="M644" i="27" s="1"/>
  <c r="K649" i="26"/>
  <c r="P650" i="26" s="1"/>
  <c r="P651" i="26" s="1"/>
  <c r="M11" i="26"/>
  <c r="H612" i="25"/>
  <c r="H629" i="25" s="1"/>
  <c r="L611" i="25"/>
  <c r="M611" i="25" s="1"/>
  <c r="F627" i="25"/>
  <c r="F630" i="25" s="1"/>
  <c r="F613" i="25"/>
  <c r="H546" i="25"/>
  <c r="L602" i="25"/>
  <c r="M602" i="25" s="1"/>
  <c r="L463" i="25"/>
  <c r="M463" i="25" s="1"/>
  <c r="K546" i="25"/>
  <c r="G630" i="25"/>
  <c r="K612" i="25"/>
  <c r="K629" i="25" s="1"/>
  <c r="L8" i="25"/>
  <c r="M8" i="25" s="1"/>
  <c r="G613" i="25"/>
  <c r="M10" i="25"/>
  <c r="H613" i="25" l="1"/>
  <c r="M576" i="26"/>
  <c r="M664" i="26" s="1"/>
  <c r="M666" i="26" s="1"/>
  <c r="M645" i="27"/>
  <c r="M661" i="27"/>
  <c r="M662" i="27" s="1"/>
  <c r="L661" i="27"/>
  <c r="L662" i="27" s="1"/>
  <c r="L645" i="27"/>
  <c r="L666" i="26"/>
  <c r="L649" i="26"/>
  <c r="M612" i="25"/>
  <c r="M629" i="25" s="1"/>
  <c r="L612" i="25"/>
  <c r="L629" i="25" s="1"/>
  <c r="M546" i="25"/>
  <c r="M628" i="25" s="1"/>
  <c r="L546" i="25"/>
  <c r="L628" i="25" s="1"/>
  <c r="H628" i="25"/>
  <c r="H630" i="25" s="1"/>
  <c r="M9" i="25"/>
  <c r="M627" i="25" s="1"/>
  <c r="L9" i="25"/>
  <c r="L627" i="25" s="1"/>
  <c r="M649" i="26" l="1"/>
  <c r="M630" i="25"/>
  <c r="L613" i="25"/>
  <c r="L630" i="25"/>
  <c r="M613" i="25"/>
  <c r="K613" i="25" l="1"/>
  <c r="P614" i="25" s="1"/>
  <c r="P615" i="25" s="1"/>
  <c r="K628" i="25"/>
  <c r="K630" i="25" s="1"/>
  <c r="E645" i="27"/>
  <c r="E660" i="27"/>
  <c r="E662" i="27" s="1"/>
</calcChain>
</file>

<file path=xl/sharedStrings.xml><?xml version="1.0" encoding="utf-8"?>
<sst xmlns="http://schemas.openxmlformats.org/spreadsheetml/2006/main" count="10793" uniqueCount="1552">
  <si>
    <t>자산코드</t>
  </si>
  <si>
    <t>전기말상각누계액</t>
  </si>
  <si>
    <t>신규취득및증가</t>
  </si>
  <si>
    <t>당기감소액</t>
  </si>
  <si>
    <t>상각률</t>
  </si>
  <si>
    <t>차  량 운 반 구</t>
  </si>
  <si>
    <t>000001</t>
  </si>
  <si>
    <t>0.451</t>
  </si>
  <si>
    <t>000003</t>
  </si>
  <si>
    <t>화물차량 포터</t>
  </si>
  <si>
    <t>2008-03-03</t>
  </si>
  <si>
    <t>000004</t>
  </si>
  <si>
    <t>승합차(스타렉스3806)</t>
  </si>
  <si>
    <t>2009-02-10</t>
  </si>
  <si>
    <t>000005</t>
  </si>
  <si>
    <t>마티즈</t>
  </si>
  <si>
    <t>2010-01-26</t>
  </si>
  <si>
    <t>000006</t>
  </si>
  <si>
    <t>그랜드스타렉스(12인승 CVX)</t>
  </si>
  <si>
    <t>2011-02-17</t>
  </si>
  <si>
    <t>공  기 구 비 품</t>
  </si>
  <si>
    <t>2방향연결기둥(3EA)</t>
  </si>
  <si>
    <t>2000-10-23</t>
  </si>
  <si>
    <t>000002</t>
  </si>
  <si>
    <t>2방향연결기둥(9EA)</t>
  </si>
  <si>
    <t>3방향연결기둥(4EA)</t>
  </si>
  <si>
    <t>TV받침대</t>
  </si>
  <si>
    <t>관내도(1500*1800)</t>
  </si>
  <si>
    <t>라운드PC유리(10EA)</t>
  </si>
  <si>
    <t>000007</t>
  </si>
  <si>
    <t>라운드PC책상(10EA)</t>
  </si>
  <si>
    <t>000008</t>
  </si>
  <si>
    <t>마감카바(14EA)</t>
  </si>
  <si>
    <t>000009</t>
  </si>
  <si>
    <t>000010</t>
  </si>
  <si>
    <t>모사전송기(LF-1600)</t>
  </si>
  <si>
    <t>000011</t>
  </si>
  <si>
    <t>목간판(300*1500)</t>
  </si>
  <si>
    <t>000012</t>
  </si>
  <si>
    <t>보조책상유리(1200*55</t>
  </si>
  <si>
    <t>000013</t>
  </si>
  <si>
    <t>사무실의자(대)</t>
  </si>
  <si>
    <t>000014</t>
  </si>
  <si>
    <t>사무실의자(중:2EA)</t>
  </si>
  <si>
    <t>000015</t>
  </si>
  <si>
    <t>사무실책상(대)</t>
  </si>
  <si>
    <t>000016</t>
  </si>
  <si>
    <t>000017</t>
  </si>
  <si>
    <t>사원용의자(12EA)</t>
  </si>
  <si>
    <t>000018</t>
  </si>
  <si>
    <t>사원용책상(12EA)</t>
  </si>
  <si>
    <t>000019</t>
  </si>
  <si>
    <t>사원의자</t>
  </si>
  <si>
    <t>000020</t>
  </si>
  <si>
    <t>상황판(1200*1500:3EA</t>
  </si>
  <si>
    <t>000021</t>
  </si>
  <si>
    <t>상황판받침대</t>
  </si>
  <si>
    <t>000022</t>
  </si>
  <si>
    <t>상황판수정(800*1100)</t>
  </si>
  <si>
    <t>000023</t>
  </si>
  <si>
    <t>아크릴간판(400*600)</t>
  </si>
  <si>
    <t>000024</t>
  </si>
  <si>
    <t>옵션테이블</t>
  </si>
  <si>
    <t>000025</t>
  </si>
  <si>
    <t>옵션테이블유리</t>
  </si>
  <si>
    <t>000026</t>
  </si>
  <si>
    <t>원탁(1200*720)</t>
  </si>
  <si>
    <t>000027</t>
  </si>
  <si>
    <t>원탁유리1200*720)</t>
  </si>
  <si>
    <t>000028</t>
  </si>
  <si>
    <t>의사봉(목재)</t>
  </si>
  <si>
    <t>000029</t>
  </si>
  <si>
    <t>이동서랍</t>
  </si>
  <si>
    <t>000030</t>
  </si>
  <si>
    <t>이동서랍(15EA)</t>
  </si>
  <si>
    <t>000031</t>
  </si>
  <si>
    <t>임원실옷장</t>
  </si>
  <si>
    <t>000032</t>
  </si>
  <si>
    <t>임원실 장식장</t>
  </si>
  <si>
    <t>000033</t>
  </si>
  <si>
    <t>임원실 책장(오픈용)</t>
  </si>
  <si>
    <t>000034</t>
  </si>
  <si>
    <t>임원실회의용의자:8EA</t>
  </si>
  <si>
    <t>000035</t>
  </si>
  <si>
    <t>임원실회의테이블</t>
  </si>
  <si>
    <t>000036</t>
  </si>
  <si>
    <t>임원용3단이동서랍</t>
  </si>
  <si>
    <t>000037</t>
  </si>
  <si>
    <t>임원용보조책상</t>
  </si>
  <si>
    <t>000038</t>
  </si>
  <si>
    <t>임원용옵션테이블</t>
  </si>
  <si>
    <t>000039</t>
  </si>
  <si>
    <t>임원용 의자</t>
  </si>
  <si>
    <t>000040</t>
  </si>
  <si>
    <t>임원용 책상</t>
  </si>
  <si>
    <t>000041</t>
  </si>
  <si>
    <t>자개명패(100*600)</t>
  </si>
  <si>
    <t>000042</t>
  </si>
  <si>
    <t>자동복사분류장치</t>
  </si>
  <si>
    <t>000043</t>
  </si>
  <si>
    <t>책상유리</t>
  </si>
  <si>
    <t>000044</t>
  </si>
  <si>
    <t>책상유리(13EA)</t>
  </si>
  <si>
    <t>000045</t>
  </si>
  <si>
    <t>책상유리(1600*750)</t>
  </si>
  <si>
    <t>000046</t>
  </si>
  <si>
    <t>책상유리(2EA)</t>
  </si>
  <si>
    <t>000047</t>
  </si>
  <si>
    <t>출입문썬팅(공단)</t>
  </si>
  <si>
    <t>000048</t>
  </si>
  <si>
    <t>카운터 상판</t>
  </si>
  <si>
    <t>000049</t>
  </si>
  <si>
    <t>캐비닛(여닫이:12EA)</t>
  </si>
  <si>
    <t>000050</t>
  </si>
  <si>
    <t>캐비닛(오픈형)</t>
  </si>
  <si>
    <t>000051</t>
  </si>
  <si>
    <t>캐비닛(유리:3EA)</t>
  </si>
  <si>
    <t>000052</t>
  </si>
  <si>
    <t>태극기(450*600)</t>
  </si>
  <si>
    <t>000053</t>
  </si>
  <si>
    <t>판넬</t>
  </si>
  <si>
    <t>000054</t>
  </si>
  <si>
    <t>판넬(12EA)</t>
  </si>
  <si>
    <t>000055</t>
  </si>
  <si>
    <t>판넬(4EA)</t>
  </si>
  <si>
    <t>000056</t>
  </si>
  <si>
    <t>000057</t>
  </si>
  <si>
    <t>판넬(8EA)</t>
  </si>
  <si>
    <t>000058</t>
  </si>
  <si>
    <t>판넬유리</t>
  </si>
  <si>
    <t>000059</t>
  </si>
  <si>
    <t>판넬(유리:11EA)</t>
  </si>
  <si>
    <t>000060</t>
  </si>
  <si>
    <t>판넬(유리:2EA)</t>
  </si>
  <si>
    <t>000061</t>
  </si>
  <si>
    <t>판넬(유리:3EA)</t>
  </si>
  <si>
    <t>000062</t>
  </si>
  <si>
    <t>판넬(1000*60*1802:10</t>
  </si>
  <si>
    <t>000063</t>
  </si>
  <si>
    <t>판넬(1200*60*1802:5</t>
  </si>
  <si>
    <t>000064</t>
  </si>
  <si>
    <t>판넬(750*60*1802)</t>
  </si>
  <si>
    <t>000065</t>
  </si>
  <si>
    <t>판넬(800*60*1802:3EA</t>
  </si>
  <si>
    <t>000066</t>
  </si>
  <si>
    <t>플래카드(1*6:3EA)</t>
  </si>
  <si>
    <t>000067</t>
  </si>
  <si>
    <t>현판(사무실표지판1)</t>
  </si>
  <si>
    <t>000068</t>
  </si>
  <si>
    <t>현판(사무실표지판2)</t>
  </si>
  <si>
    <t>000069</t>
  </si>
  <si>
    <t>회의실 책상</t>
  </si>
  <si>
    <t>000070</t>
  </si>
  <si>
    <t>회의의자:4EA</t>
  </si>
  <si>
    <t>000071</t>
  </si>
  <si>
    <t>회의의자:6EA</t>
  </si>
  <si>
    <t>000072</t>
  </si>
  <si>
    <t>회의의자:8EA</t>
  </si>
  <si>
    <t>000073</t>
  </si>
  <si>
    <t>회의테이블</t>
  </si>
  <si>
    <t>000074</t>
  </si>
  <si>
    <t>000075</t>
  </si>
  <si>
    <t>회의테이블 유리</t>
  </si>
  <si>
    <t>000076</t>
  </si>
  <si>
    <t>000077</t>
  </si>
  <si>
    <t>000078</t>
  </si>
  <si>
    <t>TV: 2EA</t>
  </si>
  <si>
    <t>2000-10-26</t>
  </si>
  <si>
    <t>000079</t>
  </si>
  <si>
    <t>냉장고(R-B05DD)</t>
  </si>
  <si>
    <t>000080</t>
  </si>
  <si>
    <t>냉장고(R-B14DD)</t>
  </si>
  <si>
    <t>000081</t>
  </si>
  <si>
    <t>네트워크 장비</t>
  </si>
  <si>
    <t>000082</t>
  </si>
  <si>
    <t>도로유도안내간판</t>
  </si>
  <si>
    <t>000083</t>
  </si>
  <si>
    <t>000084</t>
  </si>
  <si>
    <t>방향표지간판</t>
  </si>
  <si>
    <t>000085</t>
  </si>
  <si>
    <t>비디오</t>
  </si>
  <si>
    <t>000086</t>
  </si>
  <si>
    <t>사무실 표지판</t>
  </si>
  <si>
    <t>000087</t>
  </si>
  <si>
    <t>키폰(전화기:주차장)</t>
  </si>
  <si>
    <t>000088</t>
  </si>
  <si>
    <t>전기시설</t>
  </si>
  <si>
    <t>2000-10-28</t>
  </si>
  <si>
    <t>000089</t>
  </si>
  <si>
    <t>전자복사기(ST-5540)</t>
  </si>
  <si>
    <t>2000-11-16</t>
  </si>
  <si>
    <t>000090</t>
  </si>
  <si>
    <t>프린터(LP-3250:2EA)</t>
  </si>
  <si>
    <t>000091</t>
  </si>
  <si>
    <t>난방용 난로:2EA</t>
  </si>
  <si>
    <t>2000-11-25</t>
  </si>
  <si>
    <t>000092</t>
  </si>
  <si>
    <t>2000-11-28</t>
  </si>
  <si>
    <t>000093</t>
  </si>
  <si>
    <t>문서세단기</t>
  </si>
  <si>
    <t>000094</t>
  </si>
  <si>
    <t>업무용 PC:12대(식)</t>
  </si>
  <si>
    <t>000095</t>
  </si>
  <si>
    <t>컬러 프린터</t>
  </si>
  <si>
    <t>2001-01-19</t>
  </si>
  <si>
    <t>000096</t>
  </si>
  <si>
    <t>2001-03-29</t>
  </si>
  <si>
    <t>000097</t>
  </si>
  <si>
    <t>2001-04-30</t>
  </si>
  <si>
    <t>000098</t>
  </si>
  <si>
    <t>내화 수제금고 :4EA</t>
  </si>
  <si>
    <t>000099</t>
  </si>
  <si>
    <t>디지털 카메라</t>
  </si>
  <si>
    <t>000100</t>
  </si>
  <si>
    <t>2001-05-04</t>
  </si>
  <si>
    <t>000101</t>
  </si>
  <si>
    <t>냉온풍기</t>
  </si>
  <si>
    <t>2001-06-25</t>
  </si>
  <si>
    <t>000102</t>
  </si>
  <si>
    <t>진공청소기</t>
  </si>
  <si>
    <t>2001-06-26</t>
  </si>
  <si>
    <t>000103</t>
  </si>
  <si>
    <t>000104</t>
  </si>
  <si>
    <t>업무용 PC :2대(식)</t>
  </si>
  <si>
    <t>2001-07-05</t>
  </si>
  <si>
    <t>000105</t>
  </si>
  <si>
    <t>2001-10-26</t>
  </si>
  <si>
    <t>000106</t>
  </si>
  <si>
    <t>라운드보조책상:4EA</t>
  </si>
  <si>
    <t>2001-10-29</t>
  </si>
  <si>
    <t>000107</t>
  </si>
  <si>
    <t>판넬:2EA</t>
  </si>
  <si>
    <t>000108</t>
  </si>
  <si>
    <t>주차라인 착색기</t>
  </si>
  <si>
    <t>2001-12-08</t>
  </si>
  <si>
    <t>000109</t>
  </si>
  <si>
    <t>국선카드키폰</t>
  </si>
  <si>
    <t>2002-03-29</t>
  </si>
  <si>
    <t>000110</t>
  </si>
  <si>
    <t>업무용 PC:2대(식)</t>
  </si>
  <si>
    <t>000111</t>
  </si>
  <si>
    <t>책상,의자 外</t>
  </si>
  <si>
    <t>2002-04-03</t>
  </si>
  <si>
    <t>000112</t>
  </si>
  <si>
    <t>판넬:12EA</t>
  </si>
  <si>
    <t>000113</t>
  </si>
  <si>
    <t>2002-04-11</t>
  </si>
  <si>
    <t>000114</t>
  </si>
  <si>
    <t>000115</t>
  </si>
  <si>
    <t>프린터(LP-1650)(2대)</t>
  </si>
  <si>
    <t>000116</t>
  </si>
  <si>
    <t>출퇴근기록기:3대</t>
  </si>
  <si>
    <t>2002-04-15</t>
  </si>
  <si>
    <t>000117</t>
  </si>
  <si>
    <t>2002-05-02</t>
  </si>
  <si>
    <t>000118</t>
  </si>
  <si>
    <t>도트프린터</t>
  </si>
  <si>
    <t>2002-05-13</t>
  </si>
  <si>
    <t>000119</t>
  </si>
  <si>
    <t>2002-05-14</t>
  </si>
  <si>
    <t>000120</t>
  </si>
  <si>
    <t>문서 캐비닛(상,하:2)</t>
  </si>
  <si>
    <t>2002-05-16</t>
  </si>
  <si>
    <t>000121</t>
  </si>
  <si>
    <t>냉방기(1대)</t>
  </si>
  <si>
    <t>2002-07-05</t>
  </si>
  <si>
    <t>000122</t>
  </si>
  <si>
    <t>이동식 거울(4EA)</t>
  </si>
  <si>
    <t>2002-09-24</t>
  </si>
  <si>
    <t>000123</t>
  </si>
  <si>
    <t>업무용 PC(2EA)</t>
  </si>
  <si>
    <t>2002-10-10</t>
  </si>
  <si>
    <t>000124</t>
  </si>
  <si>
    <t>책상(2EA)</t>
  </si>
  <si>
    <t>2002-10-22</t>
  </si>
  <si>
    <t>000125</t>
  </si>
  <si>
    <t>이동식 서랍(2EA)</t>
  </si>
  <si>
    <t>000126</t>
  </si>
  <si>
    <t>의자(2EA)</t>
  </si>
  <si>
    <t>000127</t>
  </si>
  <si>
    <t>5단 오픈캐비닛(2EA)</t>
  </si>
  <si>
    <t>000128</t>
  </si>
  <si>
    <t>프린터LP-1650(1대)</t>
  </si>
  <si>
    <t>2002-10-25</t>
  </si>
  <si>
    <t>000129</t>
  </si>
  <si>
    <t>업무용 PC(1대)</t>
  </si>
  <si>
    <t>2002-10-31</t>
  </si>
  <si>
    <t>000130</t>
  </si>
  <si>
    <t>000131</t>
  </si>
  <si>
    <t>라운드 책상</t>
  </si>
  <si>
    <t>2003-02-04</t>
  </si>
  <si>
    <t>000132</t>
  </si>
  <si>
    <t>000133</t>
  </si>
  <si>
    <t>런닝머신(901T:1대)</t>
  </si>
  <si>
    <t>2003-03-10</t>
  </si>
  <si>
    <t>000134</t>
  </si>
  <si>
    <t>각도조절벤치</t>
  </si>
  <si>
    <t>000135</t>
  </si>
  <si>
    <t>중량벤치</t>
  </si>
  <si>
    <t>000136</t>
  </si>
  <si>
    <t>햄머인크라인벤치</t>
  </si>
  <si>
    <t>000137</t>
  </si>
  <si>
    <t>중량세트</t>
  </si>
  <si>
    <t>000138</t>
  </si>
  <si>
    <t>2003-06-23</t>
  </si>
  <si>
    <t>000139</t>
  </si>
  <si>
    <t>사각책상</t>
  </si>
  <si>
    <t>2003-09-01</t>
  </si>
  <si>
    <t>000140</t>
  </si>
  <si>
    <t>라운드책상</t>
  </si>
  <si>
    <t>000141</t>
  </si>
  <si>
    <t>000142</t>
  </si>
  <si>
    <t>의자</t>
  </si>
  <si>
    <t>000143</t>
  </si>
  <si>
    <t>캐비닛(상단)</t>
  </si>
  <si>
    <t>2003-09-09</t>
  </si>
  <si>
    <t>000144</t>
  </si>
  <si>
    <t>캐비닛(하단)</t>
  </si>
  <si>
    <t>000145</t>
  </si>
  <si>
    <t>잉크젯프린터(골프)</t>
  </si>
  <si>
    <t>2003-10-01</t>
  </si>
  <si>
    <t>000146</t>
  </si>
  <si>
    <t>프로젝션TV(골프)</t>
  </si>
  <si>
    <t>000147</t>
  </si>
  <si>
    <t>캠코더(골프)</t>
  </si>
  <si>
    <t>000148</t>
  </si>
  <si>
    <t>노트북(골프)도시바</t>
  </si>
  <si>
    <t>000149</t>
  </si>
  <si>
    <t>골프스윙분석시스템</t>
  </si>
  <si>
    <t>000150</t>
  </si>
  <si>
    <t>식탁(구내식당)</t>
  </si>
  <si>
    <t>2003-10-08</t>
  </si>
  <si>
    <t>000151</t>
  </si>
  <si>
    <t>하이팩의자(구내식당)</t>
  </si>
  <si>
    <t>000152</t>
  </si>
  <si>
    <t>이동식서랍(4단)</t>
  </si>
  <si>
    <t>2003-10-21</t>
  </si>
  <si>
    <t>000153</t>
  </si>
  <si>
    <t>받침대</t>
  </si>
  <si>
    <t>000154</t>
  </si>
  <si>
    <t>냉난방기</t>
  </si>
  <si>
    <t>2003-11-24</t>
  </si>
  <si>
    <t>000155</t>
  </si>
  <si>
    <t>소형냉장고</t>
  </si>
  <si>
    <t>000156</t>
  </si>
  <si>
    <t>목재캐비닛(하단)</t>
  </si>
  <si>
    <t>2003-12-01</t>
  </si>
  <si>
    <t>000157</t>
  </si>
  <si>
    <t>부착형칸막이(2종)</t>
  </si>
  <si>
    <t>2004-03-05</t>
  </si>
  <si>
    <t>000158</t>
  </si>
  <si>
    <t>사각책상(2종):9대</t>
  </si>
  <si>
    <t>000159</t>
  </si>
  <si>
    <t>사각책상(5종):1대</t>
  </si>
  <si>
    <t>000160</t>
  </si>
  <si>
    <t>연결책상(C형)</t>
  </si>
  <si>
    <t>000161</t>
  </si>
  <si>
    <t>이동서랍(3단)</t>
  </si>
  <si>
    <t>000162</t>
  </si>
  <si>
    <t>사무용의자(1종):6대</t>
  </si>
  <si>
    <t>000163</t>
  </si>
  <si>
    <t>런닝머신(901T:2대)</t>
  </si>
  <si>
    <t>2004-04-12</t>
  </si>
  <si>
    <t>000164</t>
  </si>
  <si>
    <t>스텐드모니터:2대</t>
  </si>
  <si>
    <t>000165</t>
  </si>
  <si>
    <t>스미스머신</t>
  </si>
  <si>
    <t>000166</t>
  </si>
  <si>
    <t>2004-04-28</t>
  </si>
  <si>
    <t>000167</t>
  </si>
  <si>
    <t>음향장비(노래방기기)</t>
  </si>
  <si>
    <t>2004-04-29</t>
  </si>
  <si>
    <t>000168</t>
  </si>
  <si>
    <t>2004-05-18</t>
  </si>
  <si>
    <t>000169</t>
  </si>
  <si>
    <t>소형에어컨(전산실)</t>
  </si>
  <si>
    <t>2004-07-15</t>
  </si>
  <si>
    <t>000170</t>
  </si>
  <si>
    <t>무정전시스템(UPS)</t>
  </si>
  <si>
    <t>2004-09-21</t>
  </si>
  <si>
    <t>000171</t>
  </si>
  <si>
    <t>레이져 프린터</t>
  </si>
  <si>
    <t>2004-10-05</t>
  </si>
  <si>
    <t>000172</t>
  </si>
  <si>
    <t>000173</t>
  </si>
  <si>
    <t>업무용 PC</t>
  </si>
  <si>
    <t>000174</t>
  </si>
  <si>
    <t>TV</t>
  </si>
  <si>
    <t>2004-10-18</t>
  </si>
  <si>
    <t>000175</t>
  </si>
  <si>
    <t>TV장식장</t>
  </si>
  <si>
    <t>000176</t>
  </si>
  <si>
    <t>000177</t>
  </si>
  <si>
    <t>플로터</t>
  </si>
  <si>
    <t>2005-01-26</t>
  </si>
  <si>
    <t>000178</t>
  </si>
  <si>
    <t>체중계</t>
  </si>
  <si>
    <t>2005-02-02</t>
  </si>
  <si>
    <t>000179</t>
  </si>
  <si>
    <t>디지털 카메라(홍보)</t>
  </si>
  <si>
    <t>2005-02-07</t>
  </si>
  <si>
    <t>000180</t>
  </si>
  <si>
    <t>컬러프린터</t>
  </si>
  <si>
    <t>000181</t>
  </si>
  <si>
    <t>캠코더(홍보용)</t>
  </si>
  <si>
    <t>2005-02-15</t>
  </si>
  <si>
    <t>000182</t>
  </si>
  <si>
    <t>탈의실 냉난방기</t>
  </si>
  <si>
    <t>업무용 PC본체</t>
  </si>
  <si>
    <t>2005-02-24</t>
  </si>
  <si>
    <t>액정모니터</t>
  </si>
  <si>
    <t>노래반주기</t>
  </si>
  <si>
    <t>000186</t>
  </si>
  <si>
    <t>대형공기청정기</t>
  </si>
  <si>
    <t>2005-02-28</t>
  </si>
  <si>
    <t>000187</t>
  </si>
  <si>
    <t>듀얼CD플레이어</t>
  </si>
  <si>
    <t>2005-03-03</t>
  </si>
  <si>
    <t>000188</t>
  </si>
  <si>
    <t>업무용 PC(17",19")</t>
  </si>
  <si>
    <t>2005-03-14</t>
  </si>
  <si>
    <t>000189</t>
  </si>
  <si>
    <t>스피닝 바이크</t>
  </si>
  <si>
    <t>2005-03-18</t>
  </si>
  <si>
    <t>000190</t>
  </si>
  <si>
    <t>자동 거꾸리</t>
  </si>
  <si>
    <t>000191</t>
  </si>
  <si>
    <t>숄더 프레스</t>
  </si>
  <si>
    <t>000192</t>
  </si>
  <si>
    <t>업도미널M/C</t>
  </si>
  <si>
    <t>000193</t>
  </si>
  <si>
    <t>백 로망체어</t>
  </si>
  <si>
    <t>000194</t>
  </si>
  <si>
    <t>싣업보드</t>
  </si>
  <si>
    <t>000195</t>
  </si>
  <si>
    <t>종합취닝</t>
  </si>
  <si>
    <t>000196</t>
  </si>
  <si>
    <t>웰바벨</t>
  </si>
  <si>
    <t>000197</t>
  </si>
  <si>
    <t>도금아령</t>
  </si>
  <si>
    <t>000198</t>
  </si>
  <si>
    <t>LCD모니터세트(유산소</t>
  </si>
  <si>
    <t>000199</t>
  </si>
  <si>
    <t>산소발생기(유산소)</t>
  </si>
  <si>
    <t>000200</t>
  </si>
  <si>
    <t>개인사물함</t>
  </si>
  <si>
    <t>2005-03-31</t>
  </si>
  <si>
    <t>000201</t>
  </si>
  <si>
    <t>런닝머신</t>
  </si>
  <si>
    <t>2005-04-08</t>
  </si>
  <si>
    <t>000202</t>
  </si>
  <si>
    <t>디클라인 프레스</t>
  </si>
  <si>
    <t>000203</t>
  </si>
  <si>
    <t>치닝 디핑머신</t>
  </si>
  <si>
    <t>000204</t>
  </si>
  <si>
    <t>인너아웃다이</t>
  </si>
  <si>
    <t>000205</t>
  </si>
  <si>
    <t>풀 오버머신</t>
  </si>
  <si>
    <t>000206</t>
  </si>
  <si>
    <t>크렌치 머신</t>
  </si>
  <si>
    <t>000207</t>
  </si>
  <si>
    <t>바이브레이터</t>
  </si>
  <si>
    <t>000208</t>
  </si>
  <si>
    <t>2005-06-17</t>
  </si>
  <si>
    <t>000209</t>
  </si>
  <si>
    <t>2005-06-27</t>
  </si>
  <si>
    <t>000210</t>
  </si>
  <si>
    <t>000211</t>
  </si>
  <si>
    <t>000212</t>
  </si>
  <si>
    <t>000213</t>
  </si>
  <si>
    <t>2005-10-31</t>
  </si>
  <si>
    <t>000214</t>
  </si>
  <si>
    <t>2005-12-23</t>
  </si>
  <si>
    <t>000215</t>
  </si>
  <si>
    <t>컴퓨터(모니터포함)</t>
  </si>
  <si>
    <t>2005-10-25</t>
  </si>
  <si>
    <t>000216</t>
  </si>
  <si>
    <t>컴퓨터(본체)</t>
  </si>
  <si>
    <t>000217</t>
  </si>
  <si>
    <t>음향장비</t>
  </si>
  <si>
    <t>2005-12-30</t>
  </si>
  <si>
    <t>000218</t>
  </si>
  <si>
    <t>2006-01-23</t>
  </si>
  <si>
    <t>000219</t>
  </si>
  <si>
    <t>2006-02-13</t>
  </si>
  <si>
    <t>000220</t>
  </si>
  <si>
    <t>체성분분석기</t>
  </si>
  <si>
    <t>2006-02-16</t>
  </si>
  <si>
    <t>000221</t>
  </si>
  <si>
    <t>전자복사기</t>
  </si>
  <si>
    <t>2006-02-22</t>
  </si>
  <si>
    <t>000222</t>
  </si>
  <si>
    <t>레이저프린터</t>
  </si>
  <si>
    <t>2006-02-28</t>
  </si>
  <si>
    <t>000223</t>
  </si>
  <si>
    <t>전기온풍기</t>
  </si>
  <si>
    <t>000224</t>
  </si>
  <si>
    <t>000225</t>
  </si>
  <si>
    <t>혈압계</t>
  </si>
  <si>
    <t>000226</t>
  </si>
  <si>
    <t>업무용PC본체</t>
  </si>
  <si>
    <t>000227</t>
  </si>
  <si>
    <t>000228</t>
  </si>
  <si>
    <t>000229</t>
  </si>
  <si>
    <t>000230</t>
  </si>
  <si>
    <t>000231</t>
  </si>
  <si>
    <t>상도스탠드형LCD</t>
  </si>
  <si>
    <t>2006-02-23</t>
  </si>
  <si>
    <t>000232</t>
  </si>
  <si>
    <t>업무용컴퓨터(본체)</t>
  </si>
  <si>
    <t>2006-03-10</t>
  </si>
  <si>
    <t>000233</t>
  </si>
  <si>
    <t>업무용컴퓨터</t>
  </si>
  <si>
    <t>000234</t>
  </si>
  <si>
    <t>000235</t>
  </si>
  <si>
    <t>000236</t>
  </si>
  <si>
    <t>000237</t>
  </si>
  <si>
    <t>모니터</t>
  </si>
  <si>
    <t>000238</t>
  </si>
  <si>
    <t>000239</t>
  </si>
  <si>
    <t>2006-03-17</t>
  </si>
  <si>
    <t>000240</t>
  </si>
  <si>
    <t>공기청정기</t>
  </si>
  <si>
    <t>2006-04-11</t>
  </si>
  <si>
    <t>000241</t>
  </si>
  <si>
    <t>Z-UP꺼꾸리</t>
  </si>
  <si>
    <t>2006-06-12</t>
  </si>
  <si>
    <t>000242</t>
  </si>
  <si>
    <t>LCD모니터</t>
  </si>
  <si>
    <t>2006-07-03</t>
  </si>
  <si>
    <t>000243</t>
  </si>
  <si>
    <t>위성방송수신기</t>
  </si>
  <si>
    <t>2006-07-30</t>
  </si>
  <si>
    <t>000244</t>
  </si>
  <si>
    <t>디지털카메라(메모리</t>
  </si>
  <si>
    <t>2006-08-18</t>
  </si>
  <si>
    <t>000245</t>
  </si>
  <si>
    <t>세탁기</t>
  </si>
  <si>
    <t>000246</t>
  </si>
  <si>
    <t>000247</t>
  </si>
  <si>
    <t>2006-09-01</t>
  </si>
  <si>
    <t>000248</t>
  </si>
  <si>
    <t>2006-09-25</t>
  </si>
  <si>
    <t>000249</t>
  </si>
  <si>
    <t>업무용컴퓨터(모니터)</t>
  </si>
  <si>
    <t>000250</t>
  </si>
  <si>
    <t>2006-10-09</t>
  </si>
  <si>
    <t>000251</t>
  </si>
  <si>
    <t>2006-10-19</t>
  </si>
  <si>
    <t>000252</t>
  </si>
  <si>
    <t>000253</t>
  </si>
  <si>
    <t>000254</t>
  </si>
  <si>
    <t>진동헬스기구</t>
  </si>
  <si>
    <t>2006-12-29</t>
  </si>
  <si>
    <t>000255</t>
  </si>
  <si>
    <t>2006-12-31</t>
  </si>
  <si>
    <t>000256</t>
  </si>
  <si>
    <t>2005-12-31</t>
  </si>
  <si>
    <t>000257</t>
  </si>
  <si>
    <t>디지털카메라</t>
  </si>
  <si>
    <t>2007-02-08</t>
  </si>
  <si>
    <t>000258</t>
  </si>
  <si>
    <t>수영장 음향장비</t>
  </si>
  <si>
    <t>000259</t>
  </si>
  <si>
    <t>잉크젯프린터</t>
  </si>
  <si>
    <t>000260</t>
  </si>
  <si>
    <t>000261</t>
  </si>
  <si>
    <t>카페트청소기</t>
  </si>
  <si>
    <t>000262</t>
  </si>
  <si>
    <t>2007-03-05</t>
  </si>
  <si>
    <t>000263</t>
  </si>
  <si>
    <t>000264</t>
  </si>
  <si>
    <t>2007-03-28</t>
  </si>
  <si>
    <t>000265</t>
  </si>
  <si>
    <t>000266</t>
  </si>
  <si>
    <t>000267</t>
  </si>
  <si>
    <t>000268</t>
  </si>
  <si>
    <t>000269</t>
  </si>
  <si>
    <t>방송용모니터</t>
  </si>
  <si>
    <t>2007-04-30</t>
  </si>
  <si>
    <t>000270</t>
  </si>
  <si>
    <t>2007-05-06</t>
  </si>
  <si>
    <t>000271</t>
  </si>
  <si>
    <t>000272</t>
  </si>
  <si>
    <t>2007-10-23</t>
  </si>
  <si>
    <t>000273</t>
  </si>
  <si>
    <t>서버용컴퓨터(본체)</t>
  </si>
  <si>
    <t>2007-11-29</t>
  </si>
  <si>
    <t>000274</t>
  </si>
  <si>
    <t>2007-12-12</t>
  </si>
  <si>
    <t>000275</t>
  </si>
  <si>
    <t>000276</t>
  </si>
  <si>
    <t>000277</t>
  </si>
  <si>
    <t>스트레칭실냉방기</t>
  </si>
  <si>
    <t>2008-06-16</t>
  </si>
  <si>
    <t>000278</t>
  </si>
  <si>
    <t>헬스장냉방기</t>
  </si>
  <si>
    <t>000279</t>
  </si>
  <si>
    <t>탈의실냉방기</t>
  </si>
  <si>
    <t>000280</t>
  </si>
  <si>
    <t>2008-06-27</t>
  </si>
  <si>
    <t>000281</t>
  </si>
  <si>
    <t>2008-06-18</t>
  </si>
  <si>
    <t>000282</t>
  </si>
  <si>
    <t>000283</t>
  </si>
  <si>
    <t>000284</t>
  </si>
  <si>
    <t>000285</t>
  </si>
  <si>
    <t>000286</t>
  </si>
  <si>
    <t>000287</t>
  </si>
  <si>
    <t>000288</t>
  </si>
  <si>
    <t>2008-04-21</t>
  </si>
  <si>
    <t>000289</t>
  </si>
  <si>
    <t>000290</t>
  </si>
  <si>
    <t>LCD모니터(스탠드포함</t>
  </si>
  <si>
    <t>2008-04-04</t>
  </si>
  <si>
    <t>000291</t>
  </si>
  <si>
    <t>000292</t>
  </si>
  <si>
    <t>싸이클(입식)</t>
  </si>
  <si>
    <t>000293</t>
  </si>
  <si>
    <t>싸이클(좌식)</t>
  </si>
  <si>
    <t>000294</t>
  </si>
  <si>
    <t>스텝퍼</t>
  </si>
  <si>
    <t>000295</t>
  </si>
  <si>
    <t>엘립티컬</t>
  </si>
  <si>
    <t>000296</t>
  </si>
  <si>
    <t>케이블크로스오버</t>
  </si>
  <si>
    <t>000297</t>
  </si>
  <si>
    <t>시티드암컬</t>
  </si>
  <si>
    <t>000298</t>
  </si>
  <si>
    <t>크런치벤치</t>
  </si>
  <si>
    <t>000299</t>
  </si>
  <si>
    <t>파워덤벨(디클라인)벤</t>
  </si>
  <si>
    <t>000300</t>
  </si>
  <si>
    <t>000301</t>
  </si>
  <si>
    <t>고무원판</t>
  </si>
  <si>
    <t>000302</t>
  </si>
  <si>
    <t>덤벨</t>
  </si>
  <si>
    <t>000303</t>
  </si>
  <si>
    <t>노트북컴퓨터</t>
  </si>
  <si>
    <t>2008-04-22</t>
  </si>
  <si>
    <t>000304</t>
  </si>
  <si>
    <t>2008-03-22</t>
  </si>
  <si>
    <t>000305</t>
  </si>
  <si>
    <t>2008-03-06</t>
  </si>
  <si>
    <t>000306</t>
  </si>
  <si>
    <t>000307</t>
  </si>
  <si>
    <t>LCD TV</t>
  </si>
  <si>
    <t>2008-03-10</t>
  </si>
  <si>
    <t>000308</t>
  </si>
  <si>
    <t>헬스장음향장비</t>
  </si>
  <si>
    <t>2008-03-12</t>
  </si>
  <si>
    <t>000309</t>
  </si>
  <si>
    <t>2008-01-07</t>
  </si>
  <si>
    <t>000310</t>
  </si>
  <si>
    <t>수영장음향장비</t>
  </si>
  <si>
    <t>2008-08-29</t>
  </si>
  <si>
    <t>000311</t>
  </si>
  <si>
    <t>탁구대</t>
  </si>
  <si>
    <t>2008-08-14</t>
  </si>
  <si>
    <t>000312</t>
  </si>
  <si>
    <t>피아노</t>
  </si>
  <si>
    <t>2008-12-29</t>
  </si>
  <si>
    <t>000313</t>
  </si>
  <si>
    <t>2008-08-08</t>
  </si>
  <si>
    <t>000314</t>
  </si>
  <si>
    <t>업무용모니터</t>
  </si>
  <si>
    <t>2008-09-22</t>
  </si>
  <si>
    <t>000315</t>
  </si>
  <si>
    <t>000316</t>
  </si>
  <si>
    <t>견인보관소사무기기</t>
  </si>
  <si>
    <t>2009-01-22</t>
  </si>
  <si>
    <t>000317</t>
  </si>
  <si>
    <t>식당테이블</t>
  </si>
  <si>
    <t>000318</t>
  </si>
  <si>
    <t>2009-01-23</t>
  </si>
  <si>
    <t>000319</t>
  </si>
  <si>
    <t>농구대백보드</t>
  </si>
  <si>
    <t>2009-01-30</t>
  </si>
  <si>
    <t>000320</t>
  </si>
  <si>
    <t>다목적실음향장비</t>
  </si>
  <si>
    <t>000321</t>
  </si>
  <si>
    <t>2009-02-05</t>
  </si>
  <si>
    <t>000322</t>
  </si>
  <si>
    <t>000323</t>
  </si>
  <si>
    <t>고압세척기</t>
  </si>
  <si>
    <t>2009-02-09</t>
  </si>
  <si>
    <t>000324</t>
  </si>
  <si>
    <t>수영장코스로프</t>
  </si>
  <si>
    <t>000325</t>
  </si>
  <si>
    <t>2009-02-24</t>
  </si>
  <si>
    <t>000326</t>
  </si>
  <si>
    <t>2009-03-10</t>
  </si>
  <si>
    <t>000327</t>
  </si>
  <si>
    <t>서버용컴퓨터</t>
  </si>
  <si>
    <t>2009-03-18</t>
  </si>
  <si>
    <t>000328</t>
  </si>
  <si>
    <t>000329</t>
  </si>
  <si>
    <t>000330</t>
  </si>
  <si>
    <t>지능계발실 의자</t>
  </si>
  <si>
    <t>000331</t>
  </si>
  <si>
    <t>2009-03-20</t>
  </si>
  <si>
    <t>000332</t>
  </si>
  <si>
    <t>식기세척기</t>
  </si>
  <si>
    <t>000333</t>
  </si>
  <si>
    <t>2009-03-24</t>
  </si>
  <si>
    <t>000334</t>
  </si>
  <si>
    <t>드럼세트,기타,앰프</t>
  </si>
  <si>
    <t>2009-04-10</t>
  </si>
  <si>
    <t>000335</t>
  </si>
  <si>
    <t>2009-05-13</t>
  </si>
  <si>
    <t>000336</t>
  </si>
  <si>
    <t>스포츠타이머</t>
  </si>
  <si>
    <t>2009-09-01</t>
  </si>
  <si>
    <t>000337</t>
  </si>
  <si>
    <t>드럼세트</t>
  </si>
  <si>
    <t>000338</t>
  </si>
  <si>
    <t>무정전공급장치UPS)</t>
  </si>
  <si>
    <t>2009-12-18</t>
  </si>
  <si>
    <t>000339</t>
  </si>
  <si>
    <t>전산실에어컨</t>
  </si>
  <si>
    <t>2009-12-21</t>
  </si>
  <si>
    <t>000340</t>
  </si>
  <si>
    <t>UPS부가장비</t>
  </si>
  <si>
    <t>000341</t>
  </si>
  <si>
    <t>2010-02-23</t>
  </si>
  <si>
    <t>000342</t>
  </si>
  <si>
    <t>에어컨</t>
  </si>
  <si>
    <t>2010-02-26</t>
  </si>
  <si>
    <t>000343</t>
  </si>
  <si>
    <t>라미네이터</t>
  </si>
  <si>
    <t>000344</t>
  </si>
  <si>
    <t>000345</t>
  </si>
  <si>
    <t>휴양소 세탁기</t>
  </si>
  <si>
    <t>2010-03-09</t>
  </si>
  <si>
    <t>000346</t>
  </si>
  <si>
    <t>2010-03-10</t>
  </si>
  <si>
    <t>000347</t>
  </si>
  <si>
    <t>다기능복사기</t>
  </si>
  <si>
    <t>000348</t>
  </si>
  <si>
    <t>000349</t>
  </si>
  <si>
    <t>코스로프</t>
  </si>
  <si>
    <t>2010-03-15</t>
  </si>
  <si>
    <t>000350</t>
  </si>
  <si>
    <t>2010-03-19</t>
  </si>
  <si>
    <t>000351</t>
  </si>
  <si>
    <t>삼보컴퓨터 드림시스</t>
  </si>
  <si>
    <t>2010-03-24</t>
  </si>
  <si>
    <t>000352</t>
  </si>
  <si>
    <t>삼성노트북</t>
  </si>
  <si>
    <t>000353</t>
  </si>
  <si>
    <t>팩시밀리</t>
  </si>
  <si>
    <t>000354</t>
  </si>
  <si>
    <t>침대</t>
  </si>
  <si>
    <t>2010-03-30</t>
  </si>
  <si>
    <t>000355</t>
  </si>
  <si>
    <t>식탁</t>
  </si>
  <si>
    <t>000356</t>
  </si>
  <si>
    <t>장농</t>
  </si>
  <si>
    <t>000357</t>
  </si>
  <si>
    <t>TV 받침대</t>
  </si>
  <si>
    <t>000358</t>
  </si>
  <si>
    <t>써버컴퓨터</t>
  </si>
  <si>
    <t>000359</t>
  </si>
  <si>
    <t>탄력봉</t>
  </si>
  <si>
    <t>2010-03-31</t>
  </si>
  <si>
    <t>000360</t>
  </si>
  <si>
    <t>고무아령</t>
  </si>
  <si>
    <t>000361</t>
  </si>
  <si>
    <t>헬스자전거</t>
  </si>
  <si>
    <t>2010-04-08</t>
  </si>
  <si>
    <t>000362</t>
  </si>
  <si>
    <t>트레드밀</t>
  </si>
  <si>
    <t>000363</t>
  </si>
  <si>
    <t>상체근력강화기</t>
  </si>
  <si>
    <t>000364</t>
  </si>
  <si>
    <t>000365</t>
  </si>
  <si>
    <t>하체근력강화기</t>
  </si>
  <si>
    <t>000366</t>
  </si>
  <si>
    <t>2010-04-13</t>
  </si>
  <si>
    <t>000367</t>
  </si>
  <si>
    <t>단속용PDA</t>
  </si>
  <si>
    <t>2010-05-11</t>
  </si>
  <si>
    <t>000368</t>
  </si>
  <si>
    <t>방화벽장치</t>
  </si>
  <si>
    <t>2010-05-12</t>
  </si>
  <si>
    <t>000369</t>
  </si>
  <si>
    <t>2010-05-18</t>
  </si>
  <si>
    <t>000370</t>
  </si>
  <si>
    <t>에어컨설치전선</t>
  </si>
  <si>
    <t>2010-05-24</t>
  </si>
  <si>
    <t>000371</t>
  </si>
  <si>
    <t>방수캠코더</t>
  </si>
  <si>
    <t>2010-05-27</t>
  </si>
  <si>
    <t>000372</t>
  </si>
  <si>
    <t>000373</t>
  </si>
  <si>
    <t>2010-06-07</t>
  </si>
  <si>
    <t>000374</t>
  </si>
  <si>
    <t>락커</t>
  </si>
  <si>
    <t>000375</t>
  </si>
  <si>
    <t>파우더장</t>
  </si>
  <si>
    <t>000376</t>
  </si>
  <si>
    <t>골프장라커</t>
  </si>
  <si>
    <t>000378</t>
  </si>
  <si>
    <t>여자락커</t>
  </si>
  <si>
    <t>000379</t>
  </si>
  <si>
    <t>2010-06-23</t>
  </si>
  <si>
    <t>000380</t>
  </si>
  <si>
    <t>종합치닝</t>
  </si>
  <si>
    <t>2010-06-25</t>
  </si>
  <si>
    <t>000381</t>
  </si>
  <si>
    <t>2010-06-30</t>
  </si>
  <si>
    <t>000382</t>
  </si>
  <si>
    <t>000383</t>
  </si>
  <si>
    <t>2010-08-16</t>
  </si>
  <si>
    <t>000384</t>
  </si>
  <si>
    <t>2010-09-15</t>
  </si>
  <si>
    <t>000385</t>
  </si>
  <si>
    <t>노트북NT-Q330-PS55</t>
  </si>
  <si>
    <t>2010-09-29</t>
  </si>
  <si>
    <t>000386</t>
  </si>
  <si>
    <t>T V (CT-29)</t>
  </si>
  <si>
    <t>003777</t>
  </si>
  <si>
    <t>003778</t>
  </si>
  <si>
    <t>전자동혈압계</t>
  </si>
  <si>
    <t>2011-02-09</t>
  </si>
  <si>
    <t>003779</t>
  </si>
  <si>
    <t>스텦머신</t>
  </si>
  <si>
    <t>2011-02-15</t>
  </si>
  <si>
    <t>003780</t>
  </si>
  <si>
    <t>좌식싸이클</t>
  </si>
  <si>
    <t>003781</t>
  </si>
  <si>
    <t>비디오 프로젝터</t>
  </si>
  <si>
    <t>2011-02-22</t>
  </si>
  <si>
    <t>003782</t>
  </si>
  <si>
    <t>당구대</t>
  </si>
  <si>
    <t>2011-03-03</t>
  </si>
  <si>
    <t>003783</t>
  </si>
  <si>
    <t>2011-03-08</t>
  </si>
  <si>
    <t>003784</t>
  </si>
  <si>
    <t>003785</t>
  </si>
  <si>
    <t>003786</t>
  </si>
  <si>
    <t>003787</t>
  </si>
  <si>
    <t>003788</t>
  </si>
  <si>
    <t>003789</t>
  </si>
  <si>
    <t>수영용품보관대</t>
  </si>
  <si>
    <t>2011-03-10</t>
  </si>
  <si>
    <t>003790</t>
  </si>
  <si>
    <t>악기보관함</t>
  </si>
  <si>
    <t>2011-03-23</t>
  </si>
  <si>
    <t>003791</t>
  </si>
  <si>
    <t>폴딩책걸상1인용</t>
  </si>
  <si>
    <t>003792</t>
  </si>
  <si>
    <t>폴딩책걸상2인용</t>
  </si>
  <si>
    <t>003793</t>
  </si>
  <si>
    <t>버터플라이</t>
  </si>
  <si>
    <t>003794</t>
  </si>
  <si>
    <t>숄더프레스</t>
  </si>
  <si>
    <t>003795</t>
  </si>
  <si>
    <t>롱풀(시티드로우)</t>
  </si>
  <si>
    <t>003796</t>
  </si>
  <si>
    <t>하이퍼벤치</t>
  </si>
  <si>
    <t>003797</t>
  </si>
  <si>
    <t>003798</t>
  </si>
  <si>
    <t>해머벤치프레스</t>
  </si>
  <si>
    <t>003799</t>
  </si>
  <si>
    <t>디클라인벤치</t>
  </si>
  <si>
    <t>003800</t>
  </si>
  <si>
    <t>플렛벤치</t>
  </si>
  <si>
    <t>003801</t>
  </si>
  <si>
    <t>003802</t>
  </si>
  <si>
    <t>싣체스트(체스트프레스)</t>
  </si>
  <si>
    <t>003803</t>
  </si>
  <si>
    <t>벤치프래스(인클라인)</t>
  </si>
  <si>
    <t>003804</t>
  </si>
  <si>
    <t>레그컬</t>
  </si>
  <si>
    <t>003805</t>
  </si>
  <si>
    <t>레그프레스</t>
  </si>
  <si>
    <t>003806</t>
  </si>
  <si>
    <t>레그익스텐션</t>
  </si>
  <si>
    <t>003807</t>
  </si>
  <si>
    <t>덤벨(18kg)</t>
  </si>
  <si>
    <t>2011-03-29</t>
  </si>
  <si>
    <t>003808</t>
  </si>
  <si>
    <t>올림픽바</t>
  </si>
  <si>
    <t>2011-04-07</t>
  </si>
  <si>
    <t>003809</t>
  </si>
  <si>
    <t>캐논500D카메라</t>
  </si>
  <si>
    <t>2011-04-13</t>
  </si>
  <si>
    <t>003810</t>
  </si>
  <si>
    <t>음향장비세트(mg124cx)</t>
  </si>
  <si>
    <t>2011-05-18</t>
  </si>
  <si>
    <t>003811</t>
  </si>
  <si>
    <t>골프백보관함</t>
  </si>
  <si>
    <t>2011-05-30</t>
  </si>
  <si>
    <t>003812</t>
  </si>
  <si>
    <t>2011-06-21</t>
  </si>
  <si>
    <t>003813</t>
  </si>
  <si>
    <t>업무용PC</t>
  </si>
  <si>
    <t>2011-06-30</t>
  </si>
  <si>
    <t>003814</t>
  </si>
  <si>
    <t>003815</t>
  </si>
  <si>
    <t>003816</t>
  </si>
  <si>
    <t>LCD모니터(19인치)</t>
  </si>
  <si>
    <t>003817</t>
  </si>
  <si>
    <t>탈의실락카</t>
  </si>
  <si>
    <t>003818</t>
  </si>
  <si>
    <t>일일사물함</t>
  </si>
  <si>
    <t>003819</t>
  </si>
  <si>
    <t>003820</t>
  </si>
  <si>
    <t>003821</t>
  </si>
  <si>
    <t>003822</t>
  </si>
  <si>
    <t>003823</t>
  </si>
  <si>
    <t>2011-07-20</t>
  </si>
  <si>
    <t>003824</t>
  </si>
  <si>
    <t>이동형수중리프트</t>
  </si>
  <si>
    <t>2011-08-24</t>
  </si>
  <si>
    <t>003825</t>
  </si>
  <si>
    <t>수중청소기</t>
  </si>
  <si>
    <t>2011-09-08</t>
  </si>
  <si>
    <t>003826</t>
  </si>
  <si>
    <t>2011-09-09</t>
  </si>
  <si>
    <t>003827</t>
  </si>
  <si>
    <t>통합회원관리시스템서버</t>
  </si>
  <si>
    <t>2011-09-26</t>
  </si>
  <si>
    <t>003828</t>
  </si>
  <si>
    <t>개인사물함(60칸)</t>
  </si>
  <si>
    <t>2011-09-28</t>
  </si>
  <si>
    <t>003829</t>
  </si>
  <si>
    <t>2011-12-14</t>
  </si>
  <si>
    <t>003830</t>
  </si>
  <si>
    <t>복합기(신도리코m401)</t>
  </si>
  <si>
    <t>2011-12-01</t>
  </si>
  <si>
    <t>AK1201B001</t>
  </si>
  <si>
    <t>카메라렌즈</t>
  </si>
  <si>
    <t>DK1201B001</t>
  </si>
  <si>
    <t>다기능복합기</t>
  </si>
  <si>
    <t>AK1201B002</t>
  </si>
  <si>
    <t>AK1202B001</t>
  </si>
  <si>
    <t>사무용의자</t>
  </si>
  <si>
    <t>AK1202B002</t>
  </si>
  <si>
    <t>AK1202B003</t>
  </si>
  <si>
    <t>AK1202B004</t>
  </si>
  <si>
    <t>CK1202B001</t>
  </si>
  <si>
    <t>DK1202B001</t>
  </si>
  <si>
    <t>튼튼교실음향장비</t>
  </si>
  <si>
    <t>DK1202B002</t>
  </si>
  <si>
    <t>EK1202B001</t>
  </si>
  <si>
    <t>FK1202B001</t>
  </si>
  <si>
    <t>GK1202B001</t>
  </si>
  <si>
    <t>DK1202B004</t>
  </si>
  <si>
    <t>FK1202B002</t>
  </si>
  <si>
    <t>프린터(레이져)</t>
  </si>
  <si>
    <t>AK1202B005</t>
  </si>
  <si>
    <t>DK1202B003</t>
  </si>
  <si>
    <t>골프장로비의자</t>
  </si>
  <si>
    <t>DK1203B001</t>
  </si>
  <si>
    <t>JK1203B001</t>
  </si>
  <si>
    <t>업소용냉장고</t>
  </si>
  <si>
    <t>JK1203B002</t>
  </si>
  <si>
    <t>객실용냉장고</t>
  </si>
  <si>
    <t>EK1203B001</t>
  </si>
  <si>
    <t>DK1204B001</t>
  </si>
  <si>
    <t>DK1204B002</t>
  </si>
  <si>
    <t>DK1204B003</t>
  </si>
  <si>
    <t>DK1204B004</t>
  </si>
  <si>
    <t>모니터거치대</t>
  </si>
  <si>
    <t>EK1204B001</t>
  </si>
  <si>
    <t>사이클</t>
  </si>
  <si>
    <t>FK1204B001</t>
  </si>
  <si>
    <t>GK1204B001</t>
  </si>
  <si>
    <t>JK1204B001</t>
  </si>
  <si>
    <t>노래방 모니터</t>
  </si>
  <si>
    <t>FK1204B002</t>
  </si>
  <si>
    <t>GK1204B002</t>
  </si>
  <si>
    <t>CK1204B001</t>
  </si>
  <si>
    <t>락카</t>
  </si>
  <si>
    <t>FK1205B001</t>
  </si>
  <si>
    <t>스탠드에어컨</t>
  </si>
  <si>
    <t>AK1208B001</t>
  </si>
  <si>
    <t>프린터기LP5000DN</t>
    <phoneticPr fontId="4" type="noConversion"/>
  </si>
  <si>
    <t>흑석 전자복사기</t>
  </si>
  <si>
    <t>동작 음향장비</t>
  </si>
  <si>
    <t>흑석 음향장비</t>
  </si>
  <si>
    <t>상도 디지털피아노</t>
  </si>
  <si>
    <t>상도 책걸상</t>
  </si>
  <si>
    <t>상도 피아노</t>
  </si>
  <si>
    <t>상도 문화교실 비품(신발장외6종)</t>
  </si>
  <si>
    <t>상도 음향기기</t>
  </si>
  <si>
    <t>흑석 탁구대</t>
  </si>
  <si>
    <t>상도 악보대</t>
  </si>
  <si>
    <t>동작 탁구대</t>
  </si>
  <si>
    <t>상도 프로젝트외1종</t>
  </si>
  <si>
    <t>장애인 화장실 비상벨용 모니터</t>
  </si>
  <si>
    <t>체육 무인자동화시스템 구축</t>
  </si>
  <si>
    <t xml:space="preserve">업무용 차량(소나타 6801) </t>
  </si>
  <si>
    <t xml:space="preserve">여성플라자 LED TV </t>
  </si>
  <si>
    <t xml:space="preserve">사당 음향기기 </t>
  </si>
  <si>
    <t>흑석 TV</t>
  </si>
  <si>
    <t xml:space="preserve">본부 컴퓨터 및 모니터 </t>
  </si>
  <si>
    <t xml:space="preserve">본부 백업서버 컴퓨터 및 장비 </t>
  </si>
  <si>
    <t>전산실 에어컨(벽걸이형)  비용 지출</t>
  </si>
  <si>
    <t xml:space="preserve">장애인 종합안내 촉지도 </t>
  </si>
  <si>
    <t>장애인종합안내촉지도</t>
  </si>
  <si>
    <t xml:space="preserve">장애인 영상전화기 </t>
  </si>
  <si>
    <t xml:space="preserve">장애인 냉온수점자판 </t>
  </si>
  <si>
    <t xml:space="preserve">흑석체육센터 보조휠체어 </t>
  </si>
  <si>
    <t xml:space="preserve">흑석체육센터 기저귀교환대 </t>
  </si>
  <si>
    <t xml:space="preserve">장애인 점자책 </t>
  </si>
  <si>
    <t>헬스장 개인사물함 (36ea)</t>
    <phoneticPr fontId="2" type="noConversion"/>
  </si>
  <si>
    <t>헬스장 TV모니터 (자본)</t>
  </si>
  <si>
    <t>2014/02/03</t>
  </si>
  <si>
    <t>2014/02/21</t>
  </si>
  <si>
    <t>2014/02/27</t>
  </si>
  <si>
    <t>2014/04/10</t>
  </si>
  <si>
    <t>2014/04/14</t>
  </si>
  <si>
    <t xml:space="preserve">자본-여성 무인발권기 </t>
  </si>
  <si>
    <t xml:space="preserve">자본-여성 수영장 여자탈의실 공용락카 </t>
  </si>
  <si>
    <t>자본-사당 무인발권기 설치공사</t>
  </si>
  <si>
    <t>2014/04/17</t>
  </si>
  <si>
    <t xml:space="preserve">자본-사당 헬스장 모니터 </t>
  </si>
  <si>
    <t>2014/04/24</t>
  </si>
  <si>
    <t xml:space="preserve">자본-본부 컴퓨터 </t>
  </si>
  <si>
    <t xml:space="preserve">자본-동작 헬스장 TV </t>
  </si>
  <si>
    <t xml:space="preserve">자본-헬스장 런닝머신 </t>
  </si>
  <si>
    <t xml:space="preserve">자본-헬스장 체지방 분해기 </t>
  </si>
  <si>
    <t>2014/04/29</t>
  </si>
  <si>
    <t>자본-사당 헬스장 LCD TV</t>
  </si>
  <si>
    <t>2014/04/30</t>
  </si>
  <si>
    <t>자본-휴양소 TV</t>
  </si>
  <si>
    <t xml:space="preserve">자본-휴양소 침대 </t>
  </si>
  <si>
    <t>2014/05/02</t>
  </si>
  <si>
    <t xml:space="preserve">자본-동작 헬스기구 </t>
  </si>
  <si>
    <t>2014/05/12</t>
  </si>
  <si>
    <t>자본-동작 헬스기구 (두비원)</t>
  </si>
  <si>
    <t>자본-동작 헬스기구 (현대)</t>
  </si>
  <si>
    <t>2014/05/20</t>
  </si>
  <si>
    <t>2014/05/22</t>
  </si>
  <si>
    <t>자본-동작 헬스기구</t>
    <phoneticPr fontId="2" type="noConversion"/>
  </si>
  <si>
    <t>2014/07/11</t>
  </si>
  <si>
    <t>2014/07/18</t>
  </si>
  <si>
    <t>2014/08/22</t>
  </si>
  <si>
    <t>유 형 자 산 합 계</t>
    <phoneticPr fontId="4" type="noConversion"/>
  </si>
  <si>
    <t>2014/05/14</t>
  </si>
  <si>
    <t>2014/07/03</t>
  </si>
  <si>
    <t>자본-휴양소 객실 냉장고</t>
    <phoneticPr fontId="2" type="noConversion"/>
  </si>
  <si>
    <t>무 형 자 산</t>
    <phoneticPr fontId="4" type="noConversion"/>
  </si>
  <si>
    <t>MS오피스2000:11EA</t>
    <phoneticPr fontId="4" type="noConversion"/>
  </si>
  <si>
    <t>체육시설회원PROGR</t>
    <phoneticPr fontId="4" type="noConversion"/>
  </si>
  <si>
    <t>MS(SQL):1세트</t>
    <phoneticPr fontId="4" type="noConversion"/>
  </si>
  <si>
    <t>오피스 워디안:30유저</t>
    <phoneticPr fontId="4" type="noConversion"/>
  </si>
  <si>
    <t>인사관리프로그램(더</t>
    <phoneticPr fontId="4" type="noConversion"/>
  </si>
  <si>
    <t>문서보관시스템</t>
    <phoneticPr fontId="4" type="noConversion"/>
  </si>
  <si>
    <t>급여프로그램</t>
    <phoneticPr fontId="4" type="noConversion"/>
  </si>
  <si>
    <t>소프트웨어(일러스트</t>
    <phoneticPr fontId="4" type="noConversion"/>
  </si>
  <si>
    <t>소프트웨어(포토샵)</t>
    <phoneticPr fontId="4" type="noConversion"/>
  </si>
  <si>
    <t>소프트웨어(한글2005</t>
    <phoneticPr fontId="4" type="noConversion"/>
  </si>
  <si>
    <t>MS Office Pro</t>
    <phoneticPr fontId="4" type="noConversion"/>
  </si>
  <si>
    <t>v3백신</t>
    <phoneticPr fontId="4" type="noConversion"/>
  </si>
  <si>
    <t>Win XP Professional</t>
    <phoneticPr fontId="4" type="noConversion"/>
  </si>
  <si>
    <t>백신서버용</t>
    <phoneticPr fontId="4" type="noConversion"/>
  </si>
  <si>
    <t>포토샵CS2</t>
    <phoneticPr fontId="4" type="noConversion"/>
  </si>
  <si>
    <t>백신V3</t>
    <phoneticPr fontId="4" type="noConversion"/>
  </si>
  <si>
    <t>인사급여프로그램</t>
    <phoneticPr fontId="4" type="noConversion"/>
  </si>
  <si>
    <t>백신 server</t>
    <phoneticPr fontId="4" type="noConversion"/>
  </si>
  <si>
    <t>업무용SW(백신Client)</t>
    <phoneticPr fontId="4" type="noConversion"/>
  </si>
  <si>
    <t>Red Hat Linux 5.0</t>
    <phoneticPr fontId="4" type="noConversion"/>
  </si>
  <si>
    <t>전자결제시스템</t>
    <phoneticPr fontId="4" type="noConversion"/>
  </si>
  <si>
    <t>업무용소프트웨어(4종401개)</t>
    <phoneticPr fontId="4" type="noConversion"/>
  </si>
  <si>
    <t>통합회원관리프로그램(혁산정보)</t>
    <phoneticPr fontId="4" type="noConversion"/>
  </si>
  <si>
    <t>소프트웨어</t>
    <phoneticPr fontId="4" type="noConversion"/>
  </si>
  <si>
    <t>전자결재시스템 사용자 라이선스</t>
    <phoneticPr fontId="4" type="noConversion"/>
  </si>
  <si>
    <t>자본-홈페이지 개선 웹방화벽</t>
    <phoneticPr fontId="2" type="noConversion"/>
  </si>
  <si>
    <t>자본-홈페이지 웹접근성</t>
    <phoneticPr fontId="2" type="noConversion"/>
  </si>
  <si>
    <t>개인정보 접근제어 솔루션</t>
    <phoneticPr fontId="2" type="noConversion"/>
  </si>
  <si>
    <t>자본-여성 고압세척기</t>
    <phoneticPr fontId="2" type="noConversion"/>
  </si>
  <si>
    <t>자본-흑석 채성분분석기</t>
    <phoneticPr fontId="2" type="noConversion"/>
  </si>
  <si>
    <t>자본-동작 무인타석배정기</t>
    <phoneticPr fontId="2" type="noConversion"/>
  </si>
  <si>
    <t>무인경비 시스템</t>
    <phoneticPr fontId="4" type="noConversion"/>
  </si>
  <si>
    <t>체육센터 회원PROGR</t>
    <phoneticPr fontId="4" type="noConversion"/>
  </si>
  <si>
    <t>회계프로그램</t>
    <phoneticPr fontId="4" type="noConversion"/>
  </si>
  <si>
    <t>워디안프로그램:12EA</t>
    <phoneticPr fontId="4" type="noConversion"/>
  </si>
  <si>
    <t>워디안프로그램:2EA</t>
    <phoneticPr fontId="4" type="noConversion"/>
  </si>
  <si>
    <t>자산관리프로그램</t>
    <phoneticPr fontId="4" type="noConversion"/>
  </si>
  <si>
    <t>DB서버및스토리지장비</t>
    <phoneticPr fontId="4" type="noConversion"/>
  </si>
  <si>
    <t>나모2006</t>
    <phoneticPr fontId="4" type="noConversion"/>
  </si>
  <si>
    <t>알집6.0</t>
    <phoneticPr fontId="4" type="noConversion"/>
  </si>
  <si>
    <t>MS OFFICE(2007)</t>
    <phoneticPr fontId="4" type="noConversion"/>
  </si>
  <si>
    <t>공사원가작성SW</t>
    <phoneticPr fontId="4" type="noConversion"/>
  </si>
  <si>
    <t>백신 client</t>
    <phoneticPr fontId="4" type="noConversion"/>
  </si>
  <si>
    <t>아크로뱃 SW</t>
    <phoneticPr fontId="4" type="noConversion"/>
  </si>
  <si>
    <t>윈도우비스타 SW</t>
    <phoneticPr fontId="4" type="noConversion"/>
  </si>
  <si>
    <t>포토샵 SW</t>
    <phoneticPr fontId="4" type="noConversion"/>
  </si>
  <si>
    <t>한글 SW</t>
    <phoneticPr fontId="4" type="noConversion"/>
  </si>
  <si>
    <t>업무용소프트웨어</t>
    <phoneticPr fontId="4" type="noConversion"/>
  </si>
  <si>
    <t>소프트웨어백신</t>
    <phoneticPr fontId="4" type="noConversion"/>
  </si>
  <si>
    <t>소프트웨어알툴즈</t>
    <phoneticPr fontId="4" type="noConversion"/>
  </si>
  <si>
    <t>소프트웨어SQL</t>
    <phoneticPr fontId="4" type="noConversion"/>
  </si>
  <si>
    <t>Net Helper</t>
    <phoneticPr fontId="4" type="noConversion"/>
  </si>
  <si>
    <t>업무용소프트웨어(4종31개)</t>
    <phoneticPr fontId="4" type="noConversion"/>
  </si>
  <si>
    <t>더존프로그램</t>
    <phoneticPr fontId="4" type="noConversion"/>
  </si>
  <si>
    <t>개인정보유출방지 및 개인정보보호 솔루션</t>
    <phoneticPr fontId="4" type="noConversion"/>
  </si>
  <si>
    <t>백신 소프트웨어, 전용 서버 및 데이터베이스</t>
    <phoneticPr fontId="4" type="noConversion"/>
  </si>
  <si>
    <t>백업솔루션</t>
    <phoneticPr fontId="2" type="noConversion"/>
  </si>
  <si>
    <t>업무용소프트웨어</t>
    <phoneticPr fontId="2" type="noConversion"/>
  </si>
  <si>
    <t>** 기초금액 전기보고서와 대사함</t>
    <phoneticPr fontId="2" type="noConversion"/>
  </si>
  <si>
    <t>당기말
상각누계액</t>
    <phoneticPr fontId="2" type="noConversion"/>
  </si>
  <si>
    <t>당기말
장부가액</t>
    <phoneticPr fontId="2" type="noConversion"/>
  </si>
  <si>
    <t>** 2009년 자산 상각완료2014년</t>
    <phoneticPr fontId="2" type="noConversion"/>
  </si>
  <si>
    <t>** 무형자산은 정액법 월할 상각 내용년수 5년</t>
    <phoneticPr fontId="2" type="noConversion"/>
  </si>
  <si>
    <t>2015/02/25</t>
  </si>
  <si>
    <t>2015/02/16</t>
  </si>
  <si>
    <t>2015/03/04</t>
  </si>
  <si>
    <t>2015/03/12</t>
  </si>
  <si>
    <t>2015/03/19</t>
  </si>
  <si>
    <t>2015/03/23</t>
  </si>
  <si>
    <t>2015/03/26</t>
  </si>
  <si>
    <t>2015/04/30</t>
  </si>
  <si>
    <t>2015/05/04</t>
  </si>
  <si>
    <t>2015/05/14</t>
  </si>
  <si>
    <t>2015/05/27</t>
  </si>
  <si>
    <t>2015/06/09</t>
  </si>
  <si>
    <t>2015/06/17</t>
  </si>
  <si>
    <t>2015/06/24</t>
  </si>
  <si>
    <t>2015/07/13</t>
  </si>
  <si>
    <t>2015/08/12</t>
  </si>
  <si>
    <t>유형자산</t>
    <phoneticPr fontId="2" type="noConversion"/>
  </si>
  <si>
    <t>무형자산</t>
    <phoneticPr fontId="2" type="noConversion"/>
  </si>
  <si>
    <t>차량</t>
    <phoneticPr fontId="2" type="noConversion"/>
  </si>
  <si>
    <t>합    계</t>
    <phoneticPr fontId="2" type="noConversion"/>
  </si>
  <si>
    <t>2015말장부가</t>
    <phoneticPr fontId="2" type="noConversion"/>
  </si>
  <si>
    <t>취득분 감가상각</t>
    <phoneticPr fontId="2" type="noConversion"/>
  </si>
  <si>
    <t>합     계</t>
    <phoneticPr fontId="2" type="noConversion"/>
  </si>
  <si>
    <t>구분</t>
    <phoneticPr fontId="2" type="noConversion"/>
  </si>
  <si>
    <t xml:space="preserve"> </t>
    <phoneticPr fontId="2" type="noConversion"/>
  </si>
  <si>
    <t>무 형 자 산</t>
    <phoneticPr fontId="2" type="noConversion"/>
  </si>
  <si>
    <t>백신소프트웨어</t>
    <phoneticPr fontId="2" type="noConversion"/>
  </si>
  <si>
    <t>공  기 구 비 품</t>
    <phoneticPr fontId="2" type="noConversion"/>
  </si>
  <si>
    <t>무형</t>
    <phoneticPr fontId="2" type="noConversion"/>
  </si>
  <si>
    <t>비품</t>
    <phoneticPr fontId="2" type="noConversion"/>
  </si>
  <si>
    <t>사당문화회관 사물함</t>
    <phoneticPr fontId="2" type="noConversion"/>
  </si>
  <si>
    <t>무인발권기</t>
    <phoneticPr fontId="2" type="noConversion"/>
  </si>
  <si>
    <t xml:space="preserve">자본-여성 헬스기구 </t>
    <phoneticPr fontId="2" type="noConversion"/>
  </si>
  <si>
    <t>자본-여성 헬스기구</t>
    <phoneticPr fontId="2" type="noConversion"/>
  </si>
  <si>
    <t>여성 싸이클</t>
    <phoneticPr fontId="2" type="noConversion"/>
  </si>
  <si>
    <t>자본-업무용노트북 및 모니터</t>
    <phoneticPr fontId="2" type="noConversion"/>
  </si>
  <si>
    <t>자본-사당 수영장 음향장비</t>
    <phoneticPr fontId="2" type="noConversion"/>
  </si>
  <si>
    <t>자본-사당 고압세척기</t>
    <phoneticPr fontId="2" type="noConversion"/>
  </si>
  <si>
    <t>자본-동작 헬스장 거꾸리(동작-347)</t>
    <phoneticPr fontId="2" type="noConversion"/>
  </si>
  <si>
    <t>자본-업무용 PC 및 모니터(경영-595)</t>
    <phoneticPr fontId="2" type="noConversion"/>
  </si>
  <si>
    <t>자본-플로터</t>
    <phoneticPr fontId="2" type="noConversion"/>
  </si>
  <si>
    <t>자본-동작 체성분 분석기(동작-543)</t>
    <phoneticPr fontId="2" type="noConversion"/>
  </si>
  <si>
    <t>자본-동작 헬스기구(동작-552)</t>
    <phoneticPr fontId="2" type="noConversion"/>
  </si>
  <si>
    <t>자본-동작 소체육관 기구</t>
    <phoneticPr fontId="2" type="noConversion"/>
  </si>
  <si>
    <t>자본-소체육관 플레잉요가랙(동작-771)</t>
    <phoneticPr fontId="2" type="noConversion"/>
  </si>
  <si>
    <t>자본-2015년 자본예산 강화ABS사물함</t>
    <phoneticPr fontId="2" type="noConversion"/>
  </si>
  <si>
    <t>자본-2015년 소체육관 기구동작-807</t>
    <phoneticPr fontId="2" type="noConversion"/>
  </si>
  <si>
    <t>자본-2015년 소체육관 소도구(동작-819)</t>
    <phoneticPr fontId="2" type="noConversion"/>
  </si>
  <si>
    <t>자본-동작 소체육관 벽면 거울</t>
    <phoneticPr fontId="2" type="noConversion"/>
  </si>
  <si>
    <t>자본-공기구비품-플라잉요가 기자재 (동작-1048)</t>
    <phoneticPr fontId="2" type="noConversion"/>
  </si>
  <si>
    <t>여성-763 수영장 개인사물함</t>
    <phoneticPr fontId="2" type="noConversion"/>
  </si>
  <si>
    <t>여성-765 수영장 무인락커 시스템</t>
    <phoneticPr fontId="2" type="noConversion"/>
  </si>
  <si>
    <t>자본예산(사당-1644)지하1층 여자탈의실 에어컨</t>
    <phoneticPr fontId="2" type="noConversion"/>
  </si>
  <si>
    <t>상도-700 헬스기구</t>
    <phoneticPr fontId="2" type="noConversion"/>
  </si>
  <si>
    <t>동작구민체육센터-1555 강습용 피아노</t>
    <phoneticPr fontId="2" type="noConversion"/>
  </si>
  <si>
    <t>수납장(여성플라자-1119)</t>
    <phoneticPr fontId="2" type="noConversion"/>
  </si>
  <si>
    <t>흑석 음향장비</t>
    <phoneticPr fontId="2" type="noConversion"/>
  </si>
  <si>
    <t>자본-헬스장 회원출입 무인자동화 시스템</t>
    <phoneticPr fontId="2" type="noConversion"/>
  </si>
  <si>
    <t>회계프로그램전용서버OS및이용자라이센스구매비용지출</t>
  </si>
  <si>
    <t>백신소프트웨어구매비지출</t>
  </si>
  <si>
    <t>2016/11/10</t>
  </si>
  <si>
    <t>2016/12/07</t>
  </si>
  <si>
    <t>사당문화회관컬러프린터(사당-233)</t>
    <phoneticPr fontId="2" type="noConversion"/>
  </si>
  <si>
    <t>문서세단기(여성-171)</t>
    <phoneticPr fontId="2" type="noConversion"/>
  </si>
  <si>
    <t>문서세단기(동작-270)</t>
    <phoneticPr fontId="2" type="noConversion"/>
  </si>
  <si>
    <t>문서세단기(사당-354)</t>
    <phoneticPr fontId="2" type="noConversion"/>
  </si>
  <si>
    <t>헬스기구 조달구매(사당-469)</t>
    <phoneticPr fontId="2" type="noConversion"/>
  </si>
  <si>
    <t>객실환경관리청소기구매(휴양소-247)</t>
    <phoneticPr fontId="2" type="noConversion"/>
  </si>
  <si>
    <t>다목적강당 냉난방기설치(사당-468)</t>
    <phoneticPr fontId="2" type="noConversion"/>
  </si>
  <si>
    <t>ERP시스템 전용서버 구매(경지-394)</t>
    <phoneticPr fontId="2" type="noConversion"/>
  </si>
  <si>
    <t>다목적실음향장비구매대금지급(여성-321)</t>
    <phoneticPr fontId="2" type="noConversion"/>
  </si>
  <si>
    <t>컴퓨터및모니터 조달구매(경영-552)</t>
    <phoneticPr fontId="2" type="noConversion"/>
  </si>
  <si>
    <t>수영장음향장비구매(동작-733)</t>
    <phoneticPr fontId="2" type="noConversion"/>
  </si>
  <si>
    <t>다목적실음향장비(동작-734)</t>
    <phoneticPr fontId="2" type="noConversion"/>
  </si>
  <si>
    <t>필라테스스튜디오프린터기조달구매(체육-100)</t>
    <phoneticPr fontId="2" type="noConversion"/>
  </si>
  <si>
    <t>필라테스스튜디오컴퓨터및모니터조달구매(체육-100)</t>
    <phoneticPr fontId="2" type="noConversion"/>
  </si>
  <si>
    <t>음향장비구매대금지급(사당-637)</t>
    <phoneticPr fontId="2" type="noConversion"/>
  </si>
  <si>
    <t>기구필라테스개인룸기구구매(체육-100)</t>
    <phoneticPr fontId="2" type="noConversion"/>
  </si>
  <si>
    <t>기구필라테스그룹룸기구구매(체육-201)</t>
    <phoneticPr fontId="2" type="noConversion"/>
  </si>
  <si>
    <t>도서반납함구매(솔밭-173)</t>
    <phoneticPr fontId="2" type="noConversion"/>
  </si>
  <si>
    <t>체성분측정기 조달구매(여성-1277)</t>
    <phoneticPr fontId="2" type="noConversion"/>
  </si>
  <si>
    <t>필라테스스튜디오비품조달구매(체육-100)</t>
    <phoneticPr fontId="2" type="noConversion"/>
  </si>
  <si>
    <t>필라테스스튜디오진공청소기조달구매(체육-100)</t>
    <phoneticPr fontId="2" type="noConversion"/>
  </si>
  <si>
    <t>3층필라테스교실음향장비구매(체육-100)</t>
    <phoneticPr fontId="2" type="noConversion"/>
  </si>
  <si>
    <t>다목적실무인락커시스템공사대금지급(동작-805)</t>
    <phoneticPr fontId="2" type="noConversion"/>
  </si>
  <si>
    <t>필라테스스튜디오소도구(덤벨)구매</t>
    <phoneticPr fontId="2" type="noConversion"/>
  </si>
  <si>
    <t>헬스장발권용터치모니터구매</t>
    <phoneticPr fontId="2" type="noConversion"/>
  </si>
  <si>
    <t>음향장비교체비지급(상도-664)</t>
    <phoneticPr fontId="2" type="noConversion"/>
  </si>
  <si>
    <t>벽걸이에어컨2대구매설치</t>
    <phoneticPr fontId="2" type="noConversion"/>
  </si>
  <si>
    <t>2층세미나실냉방기설치공사비지급</t>
    <phoneticPr fontId="2" type="noConversion"/>
  </si>
  <si>
    <t>상도헬스장대형청소기구매</t>
    <phoneticPr fontId="2" type="noConversion"/>
  </si>
  <si>
    <t>접수처발권용감열식프린터기구매(사당)</t>
    <phoneticPr fontId="2" type="noConversion"/>
  </si>
  <si>
    <t>냉난방기구매(흑석-1547)</t>
    <phoneticPr fontId="2" type="noConversion"/>
  </si>
  <si>
    <t>냉장고(5대)구매 (공영주차장)</t>
    <phoneticPr fontId="2" type="noConversion"/>
  </si>
  <si>
    <t>동작 트램폴린 수업용단상 제작구매</t>
    <phoneticPr fontId="2" type="noConversion"/>
  </si>
  <si>
    <t>공영주차장에어컨구매</t>
    <phoneticPr fontId="2" type="noConversion"/>
  </si>
  <si>
    <t>여성 헬스장런닝머신TV구매</t>
    <phoneticPr fontId="2" type="noConversion"/>
  </si>
  <si>
    <t>헬스장런닝머신모니터구매(흑석)</t>
    <phoneticPr fontId="2" type="noConversion"/>
  </si>
  <si>
    <t>수영장(의무실)의료용침대(진찰대)구매(여성)</t>
    <phoneticPr fontId="2" type="noConversion"/>
  </si>
  <si>
    <t>청소용세탁기구매</t>
    <phoneticPr fontId="2" type="noConversion"/>
  </si>
  <si>
    <t>사당문화회관 문화교실 의자교체</t>
    <phoneticPr fontId="2" type="noConversion"/>
  </si>
  <si>
    <t>전기말장부가액</t>
    <phoneticPr fontId="2" type="noConversion"/>
  </si>
  <si>
    <t>차 량 운 반 구 소 계</t>
    <phoneticPr fontId="2" type="noConversion"/>
  </si>
  <si>
    <t>감가상각비</t>
    <phoneticPr fontId="2" type="noConversion"/>
  </si>
  <si>
    <t>무 형 자 산 소 계</t>
    <phoneticPr fontId="4" type="noConversion"/>
  </si>
  <si>
    <t>총        합       계</t>
    <phoneticPr fontId="2" type="noConversion"/>
  </si>
  <si>
    <t>총계</t>
    <phoneticPr fontId="2" type="noConversion"/>
  </si>
  <si>
    <t>자     산     명</t>
    <phoneticPr fontId="2" type="noConversion"/>
  </si>
  <si>
    <t>계 정 과 목</t>
    <phoneticPr fontId="2" type="noConversion"/>
  </si>
  <si>
    <t>취 득 일 자</t>
    <phoneticPr fontId="2" type="noConversion"/>
  </si>
  <si>
    <t>취 득 가 액</t>
    <phoneticPr fontId="4" type="noConversion"/>
  </si>
  <si>
    <t>감  가  상  각  비  명  세  서</t>
    <phoneticPr fontId="2" type="noConversion"/>
  </si>
  <si>
    <t>2016년12월 31일현재</t>
    <phoneticPr fontId="2" type="noConversion"/>
  </si>
  <si>
    <t>2017년12월 31일현재</t>
    <phoneticPr fontId="2" type="noConversion"/>
  </si>
  <si>
    <t>주차팀 업무용 차량</t>
    <phoneticPr fontId="2" type="noConversion"/>
  </si>
  <si>
    <t>벨트마사지 외1종</t>
    <phoneticPr fontId="2" type="noConversion"/>
  </si>
  <si>
    <t>대형 청소기</t>
    <phoneticPr fontId="2" type="noConversion"/>
  </si>
  <si>
    <t>체성분분석기 외 1종</t>
    <phoneticPr fontId="2" type="noConversion"/>
  </si>
  <si>
    <t>탁구대 외 2종</t>
    <phoneticPr fontId="2" type="noConversion"/>
  </si>
  <si>
    <t>동작구민체육센터 로비 의자</t>
    <phoneticPr fontId="2" type="noConversion"/>
  </si>
  <si>
    <t>동작구민체육센터 공용락커</t>
    <phoneticPr fontId="2" type="noConversion"/>
  </si>
  <si>
    <t>동작휴양소 객실 전기밥솥</t>
    <phoneticPr fontId="2" type="noConversion"/>
  </si>
  <si>
    <t>수영장 개인사물함</t>
    <phoneticPr fontId="2" type="noConversion"/>
  </si>
  <si>
    <t>동작휴양소 강당 비디오프로젝터</t>
    <phoneticPr fontId="2" type="noConversion"/>
  </si>
  <si>
    <t>동작구민체육센터  전자키시스템</t>
    <phoneticPr fontId="2" type="noConversion"/>
  </si>
  <si>
    <t>컴퓨터 및 모니터</t>
    <phoneticPr fontId="2" type="noConversion"/>
  </si>
  <si>
    <t>사당문화회관 수영장 코스로프</t>
    <phoneticPr fontId="2" type="noConversion"/>
  </si>
  <si>
    <t>상도스포츠클럽 모니터 외 1종</t>
    <phoneticPr fontId="2" type="noConversion"/>
  </si>
  <si>
    <t>동작구민체육센터 개인사물함</t>
    <phoneticPr fontId="2" type="noConversion"/>
  </si>
  <si>
    <t>동작휴양소 벽걸이 선풍기</t>
    <phoneticPr fontId="2" type="noConversion"/>
  </si>
  <si>
    <t>여성플라자스포츠센터 냉장고</t>
    <phoneticPr fontId="2" type="noConversion"/>
  </si>
  <si>
    <t xml:space="preserve">여성플라자스포츠센터 (전자키)시스템 </t>
    <phoneticPr fontId="2" type="noConversion"/>
  </si>
  <si>
    <t>여성플라자스포츠센터 헬스장 운동기구</t>
    <phoneticPr fontId="2" type="noConversion"/>
  </si>
  <si>
    <t>상도스포츠클럽 피아노</t>
    <phoneticPr fontId="2" type="noConversion"/>
  </si>
  <si>
    <t>여성플라자스포츠센터 업무용 PC</t>
    <phoneticPr fontId="2" type="noConversion"/>
  </si>
  <si>
    <t>컨테이너 (동작)</t>
    <phoneticPr fontId="2" type="noConversion"/>
  </si>
  <si>
    <t>업무용 노트북 및 컴퓨터</t>
    <phoneticPr fontId="2" type="noConversion"/>
  </si>
  <si>
    <t>업무용 컴퓨터 SSD</t>
    <phoneticPr fontId="2" type="noConversion"/>
  </si>
  <si>
    <t>2017/03/06</t>
  </si>
  <si>
    <t>2017/03/07</t>
  </si>
  <si>
    <t>2017/03/09</t>
  </si>
  <si>
    <t>2017/03/17</t>
  </si>
  <si>
    <t>2017/03/20</t>
  </si>
  <si>
    <t>2017/03/22</t>
  </si>
  <si>
    <t>2017/03/24</t>
  </si>
  <si>
    <t>2017/04/03</t>
  </si>
  <si>
    <t>2017/04/17</t>
  </si>
  <si>
    <t>2017/05/18</t>
  </si>
  <si>
    <t>2017/06/07</t>
  </si>
  <si>
    <t>2017/06/09</t>
  </si>
  <si>
    <t>2017/06/15</t>
  </si>
  <si>
    <t>2017/07/04</t>
  </si>
  <si>
    <t>2017/07/27</t>
  </si>
  <si>
    <t>2017/08/17</t>
  </si>
  <si>
    <t>2017/08/24</t>
  </si>
  <si>
    <t>2017/08/31</t>
  </si>
  <si>
    <t>2017/09/13</t>
  </si>
  <si>
    <t>2017/09/15</t>
  </si>
  <si>
    <t>2017/02/09</t>
  </si>
  <si>
    <t>2017/02/23</t>
  </si>
  <si>
    <t>2017/04/10</t>
  </si>
  <si>
    <t>2017/05/04</t>
  </si>
  <si>
    <t>2017/05/26</t>
  </si>
  <si>
    <t>통합사무자동화시스템</t>
    <phoneticPr fontId="2" type="noConversion"/>
  </si>
  <si>
    <t>동작구민체육센터 인바디프로그램</t>
    <phoneticPr fontId="2" type="noConversion"/>
  </si>
  <si>
    <t>사당종합체육관 인바디 프로그램</t>
    <phoneticPr fontId="2" type="noConversion"/>
  </si>
  <si>
    <t>동작휴양소 개인정보 노출방지 솔루션</t>
    <phoneticPr fontId="2" type="noConversion"/>
  </si>
  <si>
    <t>더존G20 금융CMS 연동모듈</t>
    <phoneticPr fontId="2" type="noConversion"/>
  </si>
  <si>
    <t xml:space="preserve"> </t>
    <phoneticPr fontId="2" type="noConversion"/>
  </si>
  <si>
    <t>5년 균등액</t>
    <phoneticPr fontId="2" type="noConversion"/>
  </si>
  <si>
    <t>자본금 현금</t>
    <phoneticPr fontId="2" type="noConversion"/>
  </si>
  <si>
    <t>2016.12.31</t>
    <phoneticPr fontId="2" type="noConversion"/>
  </si>
  <si>
    <t>감가상각비 전입</t>
    <phoneticPr fontId="2" type="noConversion"/>
  </si>
  <si>
    <t>2016.12.30</t>
    <phoneticPr fontId="2" type="noConversion"/>
  </si>
  <si>
    <t>자본예산 구입비용</t>
    <phoneticPr fontId="2" type="noConversion"/>
  </si>
  <si>
    <t>2017.12.31</t>
    <phoneticPr fontId="2" type="noConversion"/>
  </si>
  <si>
    <t>감가상각비 전입</t>
    <phoneticPr fontId="2" type="noConversion"/>
  </si>
  <si>
    <t xml:space="preserve"> </t>
    <phoneticPr fontId="2" type="noConversion"/>
  </si>
  <si>
    <t xml:space="preserve"> </t>
    <phoneticPr fontId="2" type="noConversion"/>
  </si>
  <si>
    <t>일    자</t>
    <phoneticPr fontId="2" type="noConversion"/>
  </si>
  <si>
    <t>내      용</t>
    <phoneticPr fontId="2" type="noConversion"/>
  </si>
  <si>
    <t>누  계  액</t>
    <phoneticPr fontId="2" type="noConversion"/>
  </si>
  <si>
    <t xml:space="preserve"> ○ 자본금 현황</t>
    <phoneticPr fontId="2" type="noConversion"/>
  </si>
  <si>
    <t>2017.12.30</t>
    <phoneticPr fontId="2" type="noConversion"/>
  </si>
  <si>
    <t>금   액</t>
    <phoneticPr fontId="2" type="noConversion"/>
  </si>
  <si>
    <t xml:space="preserve">백신프로그램 갱신(구매) 비용 </t>
    <phoneticPr fontId="2" type="noConversion"/>
  </si>
  <si>
    <t>사당문화회관 로비 의자구매</t>
    <phoneticPr fontId="2" type="noConversion"/>
  </si>
  <si>
    <t>순번발행기 구매</t>
    <phoneticPr fontId="2" type="noConversion"/>
  </si>
  <si>
    <t>동작구민체육센터 수영장 공용락커 구매</t>
    <phoneticPr fontId="2" type="noConversion"/>
  </si>
  <si>
    <t>동작구민체육센터 수영장 락커 전자키 이전설치 공사</t>
    <phoneticPr fontId="2" type="noConversion"/>
  </si>
  <si>
    <t>사당문화회관 3층 강당 락커 구매</t>
    <phoneticPr fontId="2" type="noConversion"/>
  </si>
  <si>
    <t>구분</t>
    <phoneticPr fontId="4" type="noConversion"/>
  </si>
  <si>
    <t xml:space="preserve">사당종합체육관-458 디지털안내시스템 </t>
  </si>
  <si>
    <t xml:space="preserve">상도스포츠클럽-246 피아노교실 공기청정기 </t>
  </si>
  <si>
    <t xml:space="preserve">사당종합체육관-460 제설기 </t>
  </si>
  <si>
    <t xml:space="preserve">사당종합체육관-510 헬스장 운동기구 파워렉 </t>
  </si>
  <si>
    <t xml:space="preserve">사당종합체육관-509 헬스장 필요 운동기구 </t>
  </si>
  <si>
    <t>사당종합체육관-540 안내데스크 선반</t>
  </si>
  <si>
    <t>사당종합체육관-542 스텐딩 업무용 책상</t>
  </si>
  <si>
    <t xml:space="preserve">사당종합체육관-543 물걸레 진공청소기 </t>
  </si>
  <si>
    <t xml:space="preserve">사당종합체육관-539 스텐딩 업무용 의자 </t>
  </si>
  <si>
    <t>사당종합체육관-672 직원휴계실 쇼파 및 탁자</t>
  </si>
  <si>
    <t xml:space="preserve">사당종합체육관-594 사당종합체육관 로비 소파 </t>
  </si>
  <si>
    <t xml:space="preserve">동작구민체육센터-846 헬스장 공용락커 </t>
  </si>
  <si>
    <t xml:space="preserve">동작구민체육센터-921 자본예산 활용 헬스기구 </t>
  </si>
  <si>
    <t xml:space="preserve">동작구민체육센터-1324 건조기 </t>
  </si>
  <si>
    <t>사당종합체육관-1051 탁구연습로봇</t>
  </si>
  <si>
    <t xml:space="preserve">경영지원팀-1084 컴퓨터 및 모니터 </t>
  </si>
  <si>
    <t xml:space="preserve">사당문화회관-1392 접수처 스탠딩 선반 </t>
  </si>
  <si>
    <t xml:space="preserve">동작휴양소-1040 동작휴양소 방송설비 </t>
  </si>
  <si>
    <t xml:space="preserve">흑석체육센터-625 흑석체육센터 전자식 농구대 </t>
  </si>
  <si>
    <t xml:space="preserve">사당종합체육관-333 종합 안내게시판 </t>
  </si>
  <si>
    <t>사당종합체육관-405 코팅기</t>
  </si>
  <si>
    <t>사당종합체육관-508 헬스장 중량원판</t>
  </si>
  <si>
    <t>동작구민체육센터-1053 헬스장 전자키 이전설치</t>
  </si>
  <si>
    <t xml:space="preserve">상도스포츠클럽-685 헬스장 개인사물함 </t>
  </si>
  <si>
    <t>사당종합체육관-2222 공기청정기</t>
  </si>
  <si>
    <t xml:space="preserve">동작구민체육센터-3286 냉장고 </t>
  </si>
  <si>
    <t>공기구비품</t>
  </si>
  <si>
    <t>소프트웨어및전산장비</t>
  </si>
  <si>
    <t xml:space="preserve"> </t>
    <phoneticPr fontId="2" type="noConversion"/>
  </si>
  <si>
    <t xml:space="preserve"> </t>
    <phoneticPr fontId="2" type="noConversion"/>
  </si>
  <si>
    <t>흑석체육센터-568 흑석체육센터 원판</t>
    <phoneticPr fontId="2" type="noConversion"/>
  </si>
  <si>
    <t>화물차량 포터(휴양소)</t>
    <phoneticPr fontId="2" type="noConversion"/>
  </si>
  <si>
    <t>자동신장계 및 악력측정시스템</t>
  </si>
  <si>
    <t>체지방측정기 프로그램</t>
  </si>
  <si>
    <t>지하1층 여자탈의실 에어컨</t>
    <phoneticPr fontId="2" type="noConversion"/>
  </si>
  <si>
    <t>피아노</t>
    <phoneticPr fontId="2" type="noConversion"/>
  </si>
  <si>
    <t>수납장</t>
    <phoneticPr fontId="2" type="noConversion"/>
  </si>
  <si>
    <t>컬러프린터(사당-233)</t>
    <phoneticPr fontId="2" type="noConversion"/>
  </si>
  <si>
    <t>헬스기구(사당-469)</t>
    <phoneticPr fontId="2" type="noConversion"/>
  </si>
  <si>
    <t>청소기(휴양소-247)</t>
    <phoneticPr fontId="2" type="noConversion"/>
  </si>
  <si>
    <t xml:space="preserve">제설용 송풍기 및 시설보수용 함마드릴 </t>
    <phoneticPr fontId="2" type="noConversion"/>
  </si>
  <si>
    <t xml:space="preserve">락커 전자키 </t>
    <phoneticPr fontId="2" type="noConversion"/>
  </si>
  <si>
    <t>공용락커</t>
    <phoneticPr fontId="2" type="noConversion"/>
  </si>
  <si>
    <t xml:space="preserve">공용 사물함 </t>
    <phoneticPr fontId="2" type="noConversion"/>
  </si>
  <si>
    <t>동작구민체육센터-전자드럼</t>
    <phoneticPr fontId="2" type="noConversion"/>
  </si>
  <si>
    <t xml:space="preserve">사당종합체육관- 개인사물함 </t>
    <phoneticPr fontId="2" type="noConversion"/>
  </si>
  <si>
    <t>사당종합체육관-전자동 농구대</t>
    <phoneticPr fontId="2" type="noConversion"/>
  </si>
  <si>
    <t xml:space="preserve">동작구민체육센터-헬스장 개인사물함 </t>
    <phoneticPr fontId="2" type="noConversion"/>
  </si>
  <si>
    <t>동작구민체육센터-냉난방기 설치</t>
    <phoneticPr fontId="2" type="noConversion"/>
  </si>
  <si>
    <t>사당문화회관-냉난방기 설치</t>
    <phoneticPr fontId="2" type="noConversion"/>
  </si>
  <si>
    <t xml:space="preserve">임원실 냉난방기 </t>
    <phoneticPr fontId="2" type="noConversion"/>
  </si>
  <si>
    <t>사당문화회관-개인사물함</t>
    <phoneticPr fontId="2" type="noConversion"/>
  </si>
  <si>
    <t xml:space="preserve">사당문화회관-스탠딩 의자 </t>
    <phoneticPr fontId="2" type="noConversion"/>
  </si>
  <si>
    <t xml:space="preserve">흑석체육센터-탁구대 </t>
    <phoneticPr fontId="2" type="noConversion"/>
  </si>
  <si>
    <t>흑석체육센터-버터플라이</t>
    <phoneticPr fontId="2" type="noConversion"/>
  </si>
  <si>
    <t xml:space="preserve">사당문화회관-디지털피아노 </t>
    <phoneticPr fontId="2" type="noConversion"/>
  </si>
  <si>
    <t>동작구민체육센터-파우더장 및 개인사물함</t>
    <phoneticPr fontId="2" type="noConversion"/>
  </si>
  <si>
    <t>상도스포츠클럽-헬스기구</t>
    <phoneticPr fontId="2" type="noConversion"/>
  </si>
  <si>
    <t>사당문화회관-건조기</t>
    <phoneticPr fontId="2" type="noConversion"/>
  </si>
  <si>
    <t>흑석체육센터-컨테이너</t>
    <phoneticPr fontId="2" type="noConversion"/>
  </si>
  <si>
    <t>동작휴양소-세탁기</t>
    <phoneticPr fontId="2" type="noConversion"/>
  </si>
  <si>
    <t>동작구민체육센터-숄더벤치</t>
    <phoneticPr fontId="2" type="noConversion"/>
  </si>
  <si>
    <t>체육사업팀-노트북</t>
    <phoneticPr fontId="2" type="noConversion"/>
  </si>
  <si>
    <t>체육사업팀-체지방측정기, 전자동혈압계</t>
    <phoneticPr fontId="2" type="noConversion"/>
  </si>
  <si>
    <t>동작구민체육센터-벨트맛사지</t>
    <phoneticPr fontId="2" type="noConversion"/>
  </si>
  <si>
    <t>동작구민체육센터-당구볼 크리너</t>
    <phoneticPr fontId="2" type="noConversion"/>
  </si>
  <si>
    <t>동작구민체육센터-제설기기</t>
    <phoneticPr fontId="2" type="noConversion"/>
  </si>
  <si>
    <t>동작구민체육센터-헬스장 웨이트 기구</t>
    <phoneticPr fontId="2" type="noConversion"/>
  </si>
  <si>
    <t>사당종합체육관-냉난방기</t>
    <phoneticPr fontId="2" type="noConversion"/>
  </si>
  <si>
    <t>시설안전팀-우산빗물제거기</t>
    <phoneticPr fontId="2" type="noConversion"/>
  </si>
  <si>
    <t>회계프로그램전용서버OS및이용자라이센스</t>
    <phoneticPr fontId="2" type="noConversion"/>
  </si>
  <si>
    <t xml:space="preserve">흑석체육센터-좌식싸이클 </t>
    <phoneticPr fontId="2" type="noConversion"/>
  </si>
  <si>
    <t>필라테스스튜디오컴퓨터및모니터</t>
    <phoneticPr fontId="2" type="noConversion"/>
  </si>
  <si>
    <t>필라테스스튜디오프린터기</t>
    <phoneticPr fontId="2" type="noConversion"/>
  </si>
  <si>
    <t>다목적실음향장비</t>
    <phoneticPr fontId="2" type="noConversion"/>
  </si>
  <si>
    <t>경영지원팀-3196 서버 저장장치(HDD)</t>
    <phoneticPr fontId="2" type="noConversion"/>
  </si>
  <si>
    <t>경영지원팀-2602 임원실 가구(테이블)</t>
    <phoneticPr fontId="2" type="noConversion"/>
  </si>
  <si>
    <t xml:space="preserve">흑석체육센터-런닝머신 </t>
    <phoneticPr fontId="2" type="noConversion"/>
  </si>
  <si>
    <t>흑석체육센터-헬스장 기자재 덤벨</t>
    <phoneticPr fontId="2" type="noConversion"/>
  </si>
  <si>
    <t xml:space="preserve">동작구민체육센터-로비용 tv </t>
    <phoneticPr fontId="2" type="noConversion"/>
  </si>
  <si>
    <t>동작구민체육센터 헬스장 TV모니터</t>
    <phoneticPr fontId="2" type="noConversion"/>
  </si>
  <si>
    <t>사당문화회관 세탁기</t>
    <phoneticPr fontId="2" type="noConversion"/>
  </si>
  <si>
    <t>흑석체육센터 문서 세단기</t>
    <phoneticPr fontId="2" type="noConversion"/>
  </si>
  <si>
    <t>동작휴양소 펜션동 객실 쇼파</t>
    <phoneticPr fontId="2" type="noConversion"/>
  </si>
  <si>
    <t>사당종합체육관 헬스장 마사지 기구</t>
    <phoneticPr fontId="2" type="noConversion"/>
  </si>
  <si>
    <t>자산코드</t>
    <phoneticPr fontId="2" type="noConversion"/>
  </si>
  <si>
    <t>JK0803C001</t>
  </si>
  <si>
    <t>AK0901C001</t>
  </si>
  <si>
    <t>AK1005B002</t>
  </si>
  <si>
    <t>JK1102C001</t>
  </si>
  <si>
    <t>AK1301C001</t>
  </si>
  <si>
    <t>BK1704B001</t>
  </si>
  <si>
    <t>BK1902C001</t>
  </si>
  <si>
    <t>AK2003B003</t>
  </si>
  <si>
    <t>AK2007B001</t>
  </si>
  <si>
    <t>JK2006B002</t>
  </si>
  <si>
    <t>본부</t>
    <phoneticPr fontId="2" type="noConversion"/>
  </si>
  <si>
    <t>동작휴양소</t>
    <phoneticPr fontId="2" type="noConversion"/>
  </si>
  <si>
    <t>주차장</t>
    <phoneticPr fontId="2" type="noConversion"/>
  </si>
  <si>
    <t xml:space="preserve">소나타하이브리드 1999CC (6801) </t>
    <phoneticPr fontId="2" type="noConversion"/>
  </si>
  <si>
    <t>모닝998CC (4394)</t>
    <phoneticPr fontId="2" type="noConversion"/>
  </si>
  <si>
    <t>그랜드스타렉스 12인승 CVX (4982)</t>
    <phoneticPr fontId="2" type="noConversion"/>
  </si>
  <si>
    <t>포터2 2,497cc (3723)</t>
    <phoneticPr fontId="2" type="noConversion"/>
  </si>
  <si>
    <t>레이998cc (4614)</t>
    <phoneticPr fontId="2" type="noConversion"/>
  </si>
  <si>
    <t>포터2 2,497cc (0305)</t>
    <phoneticPr fontId="2" type="noConversion"/>
  </si>
  <si>
    <t>그랜드스타렉스 12인승 (4121)</t>
    <phoneticPr fontId="2" type="noConversion"/>
  </si>
  <si>
    <t>기 초 가 액</t>
    <phoneticPr fontId="4" type="noConversion"/>
  </si>
  <si>
    <t>2022/03/04</t>
  </si>
  <si>
    <t>2022/03/08</t>
  </si>
  <si>
    <t>2022/03/15</t>
  </si>
  <si>
    <t>2022/05/19</t>
  </si>
  <si>
    <t>2022/06/14</t>
  </si>
  <si>
    <t>2022/07/04</t>
  </si>
  <si>
    <t>2022/07/06</t>
  </si>
  <si>
    <t>2022/07/12</t>
  </si>
  <si>
    <t>2022/07/14</t>
  </si>
  <si>
    <t>2022/07/18</t>
  </si>
  <si>
    <t>2022/08/18</t>
  </si>
  <si>
    <t>2022/05/26</t>
  </si>
  <si>
    <t>소프트웨어및전산장비</t>
    <phoneticPr fontId="2" type="noConversion"/>
  </si>
  <si>
    <t>공기구비품</t>
    <phoneticPr fontId="2" type="noConversion"/>
  </si>
  <si>
    <t>2022/03/31</t>
  </si>
  <si>
    <t>2022/04/28</t>
  </si>
  <si>
    <t>2022/05/23</t>
  </si>
  <si>
    <t>2022/06/23</t>
  </si>
  <si>
    <t>2022/06/27</t>
  </si>
  <si>
    <t>2022/06/28</t>
  </si>
  <si>
    <t>2022/06/30</t>
  </si>
  <si>
    <t>2022/07/21</t>
  </si>
  <si>
    <t>2022/07/29</t>
  </si>
  <si>
    <t>2022/08/29</t>
  </si>
  <si>
    <t>자산관리현황 (2022년)</t>
    <phoneticPr fontId="2" type="noConversion"/>
  </si>
  <si>
    <t xml:space="preserve">전자결재시스템 사용자 라이선스 </t>
    <phoneticPr fontId="2" type="noConversion"/>
  </si>
  <si>
    <t xml:space="preserve">보안 서버(SSL) </t>
    <phoneticPr fontId="2" type="noConversion"/>
  </si>
  <si>
    <t>백신프로그램 라이선스</t>
    <phoneticPr fontId="2" type="noConversion"/>
  </si>
  <si>
    <t>공단 및 휴양소 홈페이지</t>
    <phoneticPr fontId="2" type="noConversion"/>
  </si>
  <si>
    <t>업무용 소프트웨어</t>
    <phoneticPr fontId="2" type="noConversion"/>
  </si>
  <si>
    <t xml:space="preserve"> 업무용 소프트웨어</t>
    <phoneticPr fontId="2" type="noConversion"/>
  </si>
  <si>
    <t xml:space="preserve"> 네트워크 접근제어 시스템</t>
    <phoneticPr fontId="2" type="noConversion"/>
  </si>
  <si>
    <t>백신 연간 라이선스 갱신</t>
    <phoneticPr fontId="2" type="noConversion"/>
  </si>
  <si>
    <t xml:space="preserve"> 홈페이지 고도화 및 인트라넷 구축</t>
    <phoneticPr fontId="2" type="noConversion"/>
  </si>
  <si>
    <t xml:space="preserve">동작휴양소 전자레인지 </t>
    <phoneticPr fontId="2" type="noConversion"/>
  </si>
  <si>
    <t>체육시설 안면인식 발열측정기</t>
    <phoneticPr fontId="2" type="noConversion"/>
  </si>
  <si>
    <t xml:space="preserve"> 컴퓨터 및 모니터 </t>
    <phoneticPr fontId="2" type="noConversion"/>
  </si>
  <si>
    <t>동작구민체육센터 헬스장 헬스기구 (스텝퍼)</t>
    <phoneticPr fontId="2" type="noConversion"/>
  </si>
  <si>
    <t>동작구민체육센터 수영장 이동형 엠프</t>
    <phoneticPr fontId="2" type="noConversion"/>
  </si>
  <si>
    <t>동작구민체육센터 헬스기구 (거꾸리 외 4종)</t>
    <phoneticPr fontId="2" type="noConversion"/>
  </si>
  <si>
    <t xml:space="preserve">동작구민체육센터 헬스기구 </t>
    <phoneticPr fontId="2" type="noConversion"/>
  </si>
  <si>
    <t>사당문화회관 수영장 공용사물함 전자키 이전설치</t>
    <phoneticPr fontId="2" type="noConversion"/>
  </si>
  <si>
    <t xml:space="preserve">헬스기구(싸이클) </t>
    <phoneticPr fontId="2" type="noConversion"/>
  </si>
  <si>
    <t xml:space="preserve">상도스포츠클럽 헬스기구 4종 (로만체어 외 3대) </t>
    <phoneticPr fontId="2" type="noConversion"/>
  </si>
  <si>
    <t xml:space="preserve">사당문화회관헬스기구(싸이클) </t>
    <phoneticPr fontId="2" type="noConversion"/>
  </si>
  <si>
    <t xml:space="preserve">사당문화회관 헬스기구(혈압계) </t>
    <phoneticPr fontId="2" type="noConversion"/>
  </si>
  <si>
    <t>동작구민체육센터 사무가구</t>
    <phoneticPr fontId="2" type="noConversion"/>
  </si>
  <si>
    <t>ERP시스템 전용서버 (경지-394)</t>
  </si>
  <si>
    <t>컴퓨터및모니터 조달(경영-552)</t>
  </si>
  <si>
    <t>수영장음향장비(동작-733)</t>
  </si>
  <si>
    <t>음향장비대금지급(사당-637)</t>
  </si>
  <si>
    <t>기구필라테스개인룸기구(체육-100)</t>
  </si>
  <si>
    <t>기구필라테스그룹룸기구(체육-201)</t>
  </si>
  <si>
    <t>도서반납함(솔밭-173)</t>
  </si>
  <si>
    <t>체성분측정기 조달(여성-1277)</t>
  </si>
  <si>
    <t>필라테스스튜디오비품조달(체육-100)</t>
  </si>
  <si>
    <t>필라테스스튜디오진공청소기조달(체육-100)</t>
  </si>
  <si>
    <t>3층필라테스교실음향장비(체육-100)</t>
  </si>
  <si>
    <t>필라테스스튜디오소도구(덤벨)</t>
  </si>
  <si>
    <t>헬스장발권용터치모니터</t>
  </si>
  <si>
    <t>벽걸이에어컨2대설치</t>
  </si>
  <si>
    <t>상도헬스장대형청소기</t>
  </si>
  <si>
    <t>접수처발권용감열식프린터기(사당)</t>
  </si>
  <si>
    <t>냉난방기(흑석-1547)</t>
  </si>
  <si>
    <t>냉장고(5대) (공영주차장)</t>
  </si>
  <si>
    <t>동작 트램폴린 수업용단상 제작</t>
  </si>
  <si>
    <t>공영주차장에어컨</t>
  </si>
  <si>
    <t>여성 헬스장런닝머신TV</t>
  </si>
  <si>
    <t>헬스장런닝머신모니터(흑석)</t>
  </si>
  <si>
    <t>수영장(의무실)의료용침대(진찰대)(여성)</t>
  </si>
  <si>
    <t>청소용세탁기</t>
  </si>
  <si>
    <t xml:space="preserve">순번발행기 </t>
  </si>
  <si>
    <t>로비 의자</t>
  </si>
  <si>
    <t xml:space="preserve">사당문화회관 3층 강당 락커 </t>
  </si>
  <si>
    <t xml:space="preserve">사당문화회관 4층 헬스장 TV </t>
  </si>
  <si>
    <t xml:space="preserve">흑석 - 음향기기 </t>
  </si>
  <si>
    <t xml:space="preserve">흑석 - 플로터 </t>
  </si>
  <si>
    <t xml:space="preserve">흑석 - 수영장 고압세척기 </t>
  </si>
  <si>
    <t xml:space="preserve">동작 - 수영장 PVC 안전감시대 </t>
  </si>
  <si>
    <t xml:space="preserve">상도 - 헬스기구 워킹 머신 </t>
  </si>
  <si>
    <t xml:space="preserve">상도 - 런닝머신 </t>
  </si>
  <si>
    <t xml:space="preserve">상도 - 헬스기구 스텝퍼 </t>
  </si>
  <si>
    <t xml:space="preserve">동작휴양소 - 건조기 </t>
  </si>
  <si>
    <t>동작 - 헬스장 웨이트 기구 (대호스포츠)</t>
  </si>
  <si>
    <t>동작 - 헬스장 웨이트 기구 (다이나포스)</t>
  </si>
  <si>
    <t>동작 - 헬스장 웨이트 기구 (상우스포츠)</t>
  </si>
  <si>
    <t xml:space="preserve">컴퓨터 및 모니터 </t>
  </si>
  <si>
    <t xml:space="preserve">사종체 - 헬스기구 </t>
  </si>
  <si>
    <t xml:space="preserve">흑석 - 다목적실 요가매트 보관함 </t>
  </si>
  <si>
    <t xml:space="preserve">공단본부 - 냉난방기 </t>
  </si>
  <si>
    <t xml:space="preserve">견인차량보관소 - (냉장고, 냉난방기, TV) </t>
  </si>
  <si>
    <t xml:space="preserve">공단본부 - 업무용 PC </t>
  </si>
  <si>
    <t xml:space="preserve">사당문화회관 - 수영장 전자시계 </t>
  </si>
  <si>
    <t xml:space="preserve">사당문화회관 - 수영장 의무침대 </t>
  </si>
  <si>
    <t xml:space="preserve">사당문화회관 - 수영장 수질현황판 </t>
  </si>
  <si>
    <t xml:space="preserve">사당문화회관 - 수영장 수중청소기 </t>
  </si>
  <si>
    <t xml:space="preserve">공단본부 - 업무용 프린터 </t>
  </si>
  <si>
    <t xml:space="preserve">동작 - 헬스장 런닝머신용 모니터 </t>
  </si>
  <si>
    <t xml:space="preserve">주차사업팀 - 고지서 출력용 고속 프린터 </t>
  </si>
  <si>
    <t xml:space="preserve">사당문화회관 - 청소기 </t>
  </si>
  <si>
    <t xml:space="preserve"> 견인보관소 문서세단기 </t>
  </si>
  <si>
    <t xml:space="preserve">공단본부 사무용의자 </t>
  </si>
  <si>
    <t xml:space="preserve"> 비대면 온라인 수업 운영장비 </t>
  </si>
  <si>
    <t xml:space="preserve">사당문화회관 수영장 공용사물함 정비용품 </t>
  </si>
  <si>
    <t xml:space="preserve">동작구민체육센터  헬스장 사무집기 </t>
  </si>
  <si>
    <t xml:space="preserve">비대면 전용 스튜디오 캠 장비 </t>
  </si>
  <si>
    <t>비대면 온라인 수업 카메라장비</t>
  </si>
  <si>
    <t xml:space="preserve">사당문화회관 수영장 고압세척기 </t>
  </si>
  <si>
    <t xml:space="preserve">체육시설 무인발권기 </t>
  </si>
  <si>
    <t xml:space="preserve">동작휴양소 안면인식 열화상 측정기 </t>
  </si>
  <si>
    <t xml:space="preserve">흑석체육센터 스피커 </t>
  </si>
  <si>
    <t xml:space="preserve">8 흑석체육센터 수영장 수중청소기 </t>
  </si>
  <si>
    <t>흑석체육센터 헬스장 헬스기구 (2022년 자본예산/조달)</t>
  </si>
  <si>
    <t xml:space="preserve"> 비대면 온라인수업 전용 키보드 </t>
  </si>
  <si>
    <t>동작구민체육센터 헬스장 유산소기구 (2022년 자본예산)</t>
  </si>
  <si>
    <t>견인보관소 자본예산 품 지출</t>
  </si>
  <si>
    <t xml:space="preserve"> 공단노조사무실 비품 </t>
  </si>
  <si>
    <t xml:space="preserve"> 개인정보보호 DB접근제어 서버 </t>
  </si>
  <si>
    <t xml:space="preserve"> 노조사무실 냉난방기  비용</t>
  </si>
  <si>
    <t xml:space="preserve">동작휴양소 노래방 반주기 </t>
  </si>
  <si>
    <t>사당문화회관 헬스기구(싸이클) 조달 대금 선납</t>
  </si>
  <si>
    <t xml:space="preserve">사무용 의자 </t>
  </si>
  <si>
    <t>동작휴양소 노래방 가구 (소파 1종)</t>
  </si>
  <si>
    <t>]동작휴양소 노래방 가구 (원형테이블 1종)</t>
  </si>
  <si>
    <t xml:space="preserve"> 견인보관소 전자렌지</t>
  </si>
  <si>
    <t xml:space="preserve">동작휴양소 공용화장실 비데 </t>
  </si>
  <si>
    <t xml:space="preserve">동작휴스테이 벽걸이형 냉방기 </t>
  </si>
  <si>
    <t xml:space="preserve">동작휴양소 바비큐장 비품 </t>
  </si>
  <si>
    <t xml:space="preserve">동작휴양소 바비큐장 테이블 </t>
  </si>
  <si>
    <t xml:space="preserve">사당문화회관 AED 심장제세동기 </t>
  </si>
  <si>
    <t xml:space="preserve">동작구민체육센터 천정형 냉난방기 </t>
  </si>
  <si>
    <t>백신소프트웨어비지출</t>
  </si>
  <si>
    <t xml:space="preserve">백신프로그램 갱신() 비용 </t>
  </si>
  <si>
    <t xml:space="preserve">보조저장매체 유출방지 시스템 </t>
  </si>
  <si>
    <t xml:space="preserve">개인정보 접속기록 관리시스템 </t>
  </si>
  <si>
    <t>백신프로그램 연간 라이선스 (갱신) 비용 지출</t>
  </si>
  <si>
    <t>업무용PC 개인정보보호 솔루션  비용 지출</t>
  </si>
  <si>
    <t>서버용 개인정보 진단검출 솔루션  비용 지출</t>
  </si>
  <si>
    <t xml:space="preserve"> 백신프로그램 연간 라이선스 (갱신) 비용 지출</t>
  </si>
  <si>
    <t xml:space="preserve"> 동작구민체육센터 헬스장 유산소기구 </t>
    <phoneticPr fontId="2" type="noConversion"/>
  </si>
  <si>
    <t xml:space="preserve"> 동작휴양소 연수용 테이블 </t>
  </si>
  <si>
    <t xml:space="preserve"> 사당문화회관 수영장, 다목적실 이동형 엠프 </t>
  </si>
  <si>
    <t xml:space="preserve">동작삼일수영장 지도교사실 에어컨  </t>
  </si>
  <si>
    <t xml:space="preserve"> 컴퓨터 및 노트북  비용 지출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</si>
</sst>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###,##0"/>
    <numFmt numFmtId="177" formatCode="mm&quot;월&quot;\ dd&quot;일&quot;"/>
    <numFmt numFmtId="178" formatCode="_-* #,##0_-;\-* #,##0_-;_-* &quot;-&quot;??_-;_-@_-"/>
    <numFmt numFmtId="179" formatCode="#,##0_);[Red]\(#,##0\)"/>
    <numFmt numFmtId="180" formatCode="0.000"/>
  </numFmts>
  <fonts count="27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indexed="63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indexed="63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inor"/>
    </font>
    <font>
      <sz val="14"/>
      <color theme="1"/>
      <name val="바탕체"/>
      <family val="2"/>
      <charset val="129"/>
    </font>
    <font>
      <sz val="14"/>
      <color theme="1"/>
      <name val="바탕체"/>
      <family val="1"/>
      <charset val="129"/>
    </font>
    <font>
      <b/>
      <sz val="16"/>
      <color theme="1"/>
      <name val="바탕체"/>
      <family val="1"/>
      <charset val="129"/>
    </font>
    <font>
      <sz val="10"/>
      <name val="맑은고딕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name val="굴림체"/>
      <family val="3"/>
      <charset val="129"/>
    </font>
    <font>
      <b/>
      <sz val="22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41" fontId="3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00">
    <xf numFmtId="0" fontId="0" fillId="0" borderId="0" xfId="0">
      <alignment vertical="center"/>
    </xf>
    <xf numFmtId="0" fontId="8" fillId="0" borderId="0" xfId="0" applyNumberFormat="1" applyFont="1" applyFill="1" applyBorder="1" applyAlignment="1" applyProtection="1"/>
    <xf numFmtId="14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43" fontId="8" fillId="0" borderId="0" xfId="0" applyNumberFormat="1" applyFont="1" applyFill="1" applyBorder="1" applyAlignment="1" applyProtection="1"/>
    <xf numFmtId="41" fontId="8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/>
    </xf>
    <xf numFmtId="41" fontId="8" fillId="0" borderId="1" xfId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41" fontId="8" fillId="0" borderId="1" xfId="0" applyNumberFormat="1" applyFont="1" applyFill="1" applyBorder="1" applyAlignment="1" applyProtection="1"/>
    <xf numFmtId="41" fontId="7" fillId="0" borderId="1" xfId="1" applyFont="1" applyFill="1" applyBorder="1" applyAlignment="1" applyProtection="1"/>
    <xf numFmtId="177" fontId="8" fillId="0" borderId="1" xfId="0" applyNumberFormat="1" applyFont="1" applyFill="1" applyBorder="1" applyAlignment="1" applyProtection="1"/>
    <xf numFmtId="0" fontId="8" fillId="3" borderId="2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left" vertical="center"/>
    </xf>
    <xf numFmtId="41" fontId="8" fillId="3" borderId="2" xfId="1" applyFont="1" applyFill="1" applyBorder="1" applyAlignment="1" applyProtection="1">
      <alignment horizontal="right" vertical="center"/>
    </xf>
    <xf numFmtId="41" fontId="8" fillId="3" borderId="2" xfId="1" applyNumberFormat="1" applyFont="1" applyFill="1" applyBorder="1" applyAlignment="1" applyProtection="1">
      <alignment horizontal="right" vertical="center"/>
    </xf>
    <xf numFmtId="0" fontId="8" fillId="3" borderId="2" xfId="0" applyFont="1" applyFill="1" applyBorder="1" applyAlignment="1" applyProtection="1">
      <alignment horizontal="right" vertical="center"/>
    </xf>
    <xf numFmtId="41" fontId="9" fillId="3" borderId="2" xfId="1" applyNumberFormat="1" applyFont="1" applyFill="1" applyBorder="1" applyAlignment="1" applyProtection="1">
      <alignment horizontal="right" vertical="center"/>
    </xf>
    <xf numFmtId="41" fontId="8" fillId="3" borderId="2" xfId="1" applyFont="1" applyFill="1" applyBorder="1" applyAlignment="1" applyProtection="1">
      <alignment horizontal="center" vertical="center"/>
    </xf>
    <xf numFmtId="14" fontId="8" fillId="3" borderId="2" xfId="0" applyNumberFormat="1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/>
    </xf>
    <xf numFmtId="41" fontId="8" fillId="2" borderId="2" xfId="1" applyFont="1" applyFill="1" applyBorder="1" applyAlignment="1" applyProtection="1">
      <alignment horizontal="right" vertical="center"/>
    </xf>
    <xf numFmtId="0" fontId="8" fillId="2" borderId="2" xfId="0" applyFont="1" applyFill="1" applyBorder="1" applyAlignment="1" applyProtection="1">
      <alignment horizontal="right" vertical="center"/>
    </xf>
    <xf numFmtId="0" fontId="11" fillId="0" borderId="2" xfId="0" applyFont="1" applyBorder="1" applyAlignment="1" applyProtection="1">
      <alignment horizontal="left" vertical="center"/>
    </xf>
    <xf numFmtId="14" fontId="11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center" vertical="center"/>
    </xf>
    <xf numFmtId="176" fontId="11" fillId="0" borderId="2" xfId="0" applyNumberFormat="1" applyFont="1" applyBorder="1" applyAlignment="1" applyProtection="1">
      <alignment horizontal="right" vertical="center" wrapText="1"/>
    </xf>
    <xf numFmtId="0" fontId="8" fillId="2" borderId="2" xfId="0" applyFont="1" applyFill="1" applyBorder="1" applyAlignment="1" applyProtection="1">
      <alignment horizontal="left" vertical="center"/>
    </xf>
    <xf numFmtId="41" fontId="8" fillId="0" borderId="3" xfId="0" applyNumberFormat="1" applyFont="1" applyFill="1" applyBorder="1" applyAlignment="1" applyProtection="1"/>
    <xf numFmtId="0" fontId="11" fillId="0" borderId="4" xfId="0" applyFont="1" applyBorder="1" applyAlignment="1" applyProtection="1">
      <alignment horizontal="left" vertical="center"/>
    </xf>
    <xf numFmtId="41" fontId="15" fillId="0" borderId="2" xfId="1" applyFont="1" applyBorder="1" applyAlignment="1" applyProtection="1">
      <alignment horizontal="right" vertical="center" wrapText="1"/>
    </xf>
    <xf numFmtId="41" fontId="14" fillId="3" borderId="2" xfId="1" applyNumberFormat="1" applyFont="1" applyFill="1" applyBorder="1" applyAlignment="1" applyProtection="1">
      <alignment horizontal="right" vertical="center"/>
    </xf>
    <xf numFmtId="41" fontId="14" fillId="3" borderId="4" xfId="1" applyNumberFormat="1" applyFont="1" applyFill="1" applyBorder="1" applyAlignment="1" applyProtection="1">
      <alignment horizontal="right" vertical="center"/>
    </xf>
    <xf numFmtId="176" fontId="11" fillId="2" borderId="2" xfId="0" applyNumberFormat="1" applyFont="1" applyFill="1" applyBorder="1" applyAlignment="1" applyProtection="1">
      <alignment horizontal="right" vertical="center" wrapText="1"/>
    </xf>
    <xf numFmtId="14" fontId="11" fillId="0" borderId="5" xfId="0" applyNumberFormat="1" applyFont="1" applyBorder="1" applyAlignment="1" applyProtection="1">
      <alignment horizontal="center" vertical="center"/>
    </xf>
    <xf numFmtId="176" fontId="11" fillId="0" borderId="5" xfId="0" applyNumberFormat="1" applyFont="1" applyBorder="1" applyAlignment="1" applyProtection="1">
      <alignment horizontal="right" vertical="center" wrapText="1"/>
    </xf>
    <xf numFmtId="0" fontId="13" fillId="0" borderId="7" xfId="2" applyFont="1" applyBorder="1" applyAlignment="1" applyProtection="1">
      <alignment horizontal="center" vertical="center"/>
    </xf>
    <xf numFmtId="176" fontId="13" fillId="0" borderId="7" xfId="2" applyNumberFormat="1" applyFont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15" fillId="0" borderId="8" xfId="2" applyFont="1" applyBorder="1" applyAlignment="1" applyProtection="1">
      <alignment horizontal="left" vertical="center"/>
    </xf>
    <xf numFmtId="0" fontId="7" fillId="6" borderId="2" xfId="0" applyFont="1" applyFill="1" applyBorder="1" applyAlignment="1" applyProtection="1">
      <alignment horizontal="center" vertical="center" wrapText="1"/>
    </xf>
    <xf numFmtId="41" fontId="7" fillId="6" borderId="2" xfId="1" applyFont="1" applyFill="1" applyBorder="1" applyAlignment="1" applyProtection="1">
      <alignment horizontal="center" vertical="center" wrapText="1"/>
    </xf>
    <xf numFmtId="41" fontId="8" fillId="4" borderId="2" xfId="1" applyFont="1" applyFill="1" applyBorder="1" applyAlignment="1" applyProtection="1">
      <alignment horizontal="right" vertical="center"/>
    </xf>
    <xf numFmtId="41" fontId="10" fillId="4" borderId="2" xfId="1" applyFont="1" applyFill="1" applyBorder="1" applyAlignment="1" applyProtection="1">
      <alignment horizontal="right" vertical="center"/>
    </xf>
    <xf numFmtId="0" fontId="16" fillId="6" borderId="2" xfId="0" applyFont="1" applyFill="1" applyBorder="1" applyAlignment="1" applyProtection="1">
      <alignment horizontal="center" vertical="center" wrapText="1"/>
    </xf>
    <xf numFmtId="41" fontId="10" fillId="5" borderId="2" xfId="1" applyFont="1" applyFill="1" applyBorder="1" applyAlignment="1" applyProtection="1">
      <alignment horizontal="right" vertical="center"/>
    </xf>
    <xf numFmtId="41" fontId="7" fillId="5" borderId="2" xfId="1" applyFont="1" applyFill="1" applyBorder="1" applyAlignment="1" applyProtection="1">
      <alignment horizontal="right" vertical="center"/>
    </xf>
    <xf numFmtId="41" fontId="7" fillId="4" borderId="6" xfId="1" applyFont="1" applyFill="1" applyBorder="1" applyAlignment="1" applyProtection="1">
      <alignment horizontal="right" vertical="center"/>
    </xf>
    <xf numFmtId="41" fontId="7" fillId="4" borderId="2" xfId="1" applyFont="1" applyFill="1" applyBorder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center"/>
    </xf>
    <xf numFmtId="41" fontId="7" fillId="0" borderId="3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right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left" vertical="center"/>
    </xf>
    <xf numFmtId="14" fontId="8" fillId="3" borderId="4" xfId="0" applyNumberFormat="1" applyFont="1" applyFill="1" applyBorder="1" applyAlignment="1" applyProtection="1">
      <alignment horizontal="center" vertical="center"/>
    </xf>
    <xf numFmtId="41" fontId="8" fillId="3" borderId="4" xfId="1" applyFont="1" applyFill="1" applyBorder="1" applyAlignment="1" applyProtection="1">
      <alignment horizontal="right" vertical="center"/>
    </xf>
    <xf numFmtId="41" fontId="8" fillId="3" borderId="4" xfId="1" applyNumberFormat="1" applyFont="1" applyFill="1" applyBorder="1" applyAlignment="1" applyProtection="1">
      <alignment horizontal="right" vertical="center"/>
    </xf>
    <xf numFmtId="0" fontId="8" fillId="3" borderId="4" xfId="0" applyFont="1" applyFill="1" applyBorder="1" applyAlignment="1" applyProtection="1">
      <alignment horizontal="right" vertical="center"/>
    </xf>
    <xf numFmtId="41" fontId="9" fillId="3" borderId="4" xfId="1" applyNumberFormat="1" applyFont="1" applyFill="1" applyBorder="1" applyAlignment="1" applyProtection="1">
      <alignment horizontal="right" vertical="center"/>
    </xf>
    <xf numFmtId="14" fontId="11" fillId="0" borderId="4" xfId="0" applyNumberFormat="1" applyFont="1" applyBorder="1" applyAlignment="1" applyProtection="1">
      <alignment horizontal="center" vertical="center"/>
    </xf>
    <xf numFmtId="41" fontId="15" fillId="0" borderId="4" xfId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/>
    </xf>
    <xf numFmtId="178" fontId="8" fillId="0" borderId="0" xfId="0" applyNumberFormat="1" applyFont="1" applyFill="1" applyBorder="1" applyAlignment="1" applyProtection="1"/>
    <xf numFmtId="0" fontId="8" fillId="3" borderId="5" xfId="0" applyFont="1" applyFill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left" vertical="center"/>
    </xf>
    <xf numFmtId="0" fontId="15" fillId="0" borderId="9" xfId="2" applyFont="1" applyBorder="1" applyAlignment="1" applyProtection="1">
      <alignment horizontal="left" vertical="center"/>
    </xf>
    <xf numFmtId="0" fontId="13" fillId="0" borderId="10" xfId="2" applyFont="1" applyBorder="1" applyAlignment="1" applyProtection="1">
      <alignment horizontal="center" vertical="center"/>
    </xf>
    <xf numFmtId="176" fontId="13" fillId="0" borderId="10" xfId="2" applyNumberFormat="1" applyFont="1" applyBorder="1" applyAlignment="1" applyProtection="1">
      <alignment horizontal="right" vertical="center" wrapText="1"/>
    </xf>
    <xf numFmtId="41" fontId="14" fillId="3" borderId="5" xfId="1" applyNumberFormat="1" applyFont="1" applyFill="1" applyBorder="1" applyAlignment="1" applyProtection="1">
      <alignment horizontal="right" vertical="center"/>
    </xf>
    <xf numFmtId="41" fontId="8" fillId="3" borderId="5" xfId="1" applyFont="1" applyFill="1" applyBorder="1" applyAlignment="1" applyProtection="1">
      <alignment horizontal="right" vertical="center"/>
    </xf>
    <xf numFmtId="0" fontId="8" fillId="2" borderId="5" xfId="0" applyFont="1" applyFill="1" applyBorder="1" applyAlignment="1" applyProtection="1">
      <alignment horizontal="right" vertical="center"/>
    </xf>
    <xf numFmtId="41" fontId="8" fillId="3" borderId="5" xfId="1" applyNumberFormat="1" applyFont="1" applyFill="1" applyBorder="1" applyAlignment="1" applyProtection="1">
      <alignment horizontal="right" vertical="center"/>
    </xf>
    <xf numFmtId="0" fontId="15" fillId="0" borderId="4" xfId="2" applyFont="1" applyBorder="1" applyAlignment="1" applyProtection="1">
      <alignment horizontal="left" vertical="center"/>
    </xf>
    <xf numFmtId="0" fontId="13" fillId="0" borderId="4" xfId="2" applyFont="1" applyBorder="1" applyAlignment="1" applyProtection="1">
      <alignment horizontal="center" vertical="center"/>
    </xf>
    <xf numFmtId="176" fontId="13" fillId="0" borderId="4" xfId="2" applyNumberFormat="1" applyFont="1" applyBorder="1" applyAlignment="1" applyProtection="1">
      <alignment horizontal="right" vertical="center" wrapText="1"/>
    </xf>
    <xf numFmtId="41" fontId="0" fillId="0" borderId="0" xfId="1" applyFont="1">
      <alignment vertical="center"/>
    </xf>
    <xf numFmtId="0" fontId="19" fillId="0" borderId="0" xfId="0" applyFont="1">
      <alignment vertical="center"/>
    </xf>
    <xf numFmtId="41" fontId="20" fillId="0" borderId="0" xfId="1" applyFont="1">
      <alignment vertical="center"/>
    </xf>
    <xf numFmtId="179" fontId="20" fillId="0" borderId="0" xfId="1" applyNumberFormat="1" applyFont="1">
      <alignment vertical="center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>
      <alignment vertical="center"/>
    </xf>
    <xf numFmtId="41" fontId="20" fillId="0" borderId="4" xfId="1" applyFont="1" applyBorder="1">
      <alignment vertical="center"/>
    </xf>
    <xf numFmtId="179" fontId="20" fillId="0" borderId="4" xfId="1" applyNumberFormat="1" applyFont="1" applyBorder="1">
      <alignment vertical="center"/>
    </xf>
    <xf numFmtId="14" fontId="13" fillId="0" borderId="4" xfId="2" applyNumberFormat="1" applyFont="1" applyBorder="1" applyAlignment="1" applyProtection="1">
      <alignment horizontal="center" vertical="center"/>
    </xf>
    <xf numFmtId="41" fontId="8" fillId="0" borderId="4" xfId="0" applyNumberFormat="1" applyFont="1" applyFill="1" applyBorder="1" applyAlignment="1" applyProtection="1"/>
    <xf numFmtId="180" fontId="8" fillId="2" borderId="2" xfId="0" applyNumberFormat="1" applyFont="1" applyFill="1" applyBorder="1" applyAlignment="1" applyProtection="1">
      <alignment horizontal="right" vertical="center"/>
    </xf>
    <xf numFmtId="180" fontId="8" fillId="2" borderId="5" xfId="0" applyNumberFormat="1" applyFont="1" applyFill="1" applyBorder="1" applyAlignment="1" applyProtection="1">
      <alignment horizontal="right" vertical="center"/>
    </xf>
    <xf numFmtId="180" fontId="8" fillId="2" borderId="4" xfId="0" applyNumberFormat="1" applyFont="1" applyFill="1" applyBorder="1" applyAlignment="1" applyProtection="1">
      <alignment horizontal="right" vertical="center"/>
    </xf>
    <xf numFmtId="0" fontId="8" fillId="0" borderId="11" xfId="0" applyNumberFormat="1" applyFont="1" applyFill="1" applyBorder="1" applyAlignment="1" applyProtection="1"/>
    <xf numFmtId="0" fontId="14" fillId="0" borderId="11" xfId="0" applyNumberFormat="1" applyFont="1" applyFill="1" applyBorder="1" applyAlignment="1" applyProtection="1"/>
    <xf numFmtId="0" fontId="15" fillId="0" borderId="12" xfId="0" applyFont="1" applyBorder="1" applyAlignment="1" applyProtection="1">
      <alignment horizontal="left" vertical="center"/>
    </xf>
    <xf numFmtId="41" fontId="8" fillId="4" borderId="6" xfId="1" applyFont="1" applyFill="1" applyBorder="1" applyAlignment="1" applyProtection="1">
      <alignment horizontal="right" vertical="center"/>
    </xf>
    <xf numFmtId="41" fontId="8" fillId="5" borderId="2" xfId="1" applyFont="1" applyFill="1" applyBorder="1" applyAlignment="1" applyProtection="1">
      <alignment horizontal="right" vertical="center"/>
    </xf>
    <xf numFmtId="0" fontId="7" fillId="6" borderId="4" xfId="0" applyFont="1" applyFill="1" applyBorder="1" applyAlignment="1" applyProtection="1">
      <alignment horizontal="center" vertical="center" wrapText="1"/>
    </xf>
    <xf numFmtId="0" fontId="16" fillId="6" borderId="4" xfId="0" applyFont="1" applyFill="1" applyBorder="1" applyAlignment="1" applyProtection="1">
      <alignment horizontal="center" vertical="center" wrapText="1"/>
    </xf>
    <xf numFmtId="41" fontId="7" fillId="6" borderId="4" xfId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/>
    </xf>
    <xf numFmtId="0" fontId="7" fillId="0" borderId="4" xfId="0" applyNumberFormat="1" applyFont="1" applyFill="1" applyBorder="1" applyAlignment="1" applyProtection="1">
      <alignment horizontal="center"/>
    </xf>
    <xf numFmtId="41" fontId="7" fillId="0" borderId="4" xfId="0" applyNumberFormat="1" applyFont="1" applyFill="1" applyBorder="1" applyAlignment="1" applyProtection="1"/>
    <xf numFmtId="41" fontId="8" fillId="7" borderId="2" xfId="1" applyFont="1" applyFill="1" applyBorder="1" applyAlignment="1" applyProtection="1">
      <alignment horizontal="right" vertical="center"/>
    </xf>
    <xf numFmtId="41" fontId="8" fillId="7" borderId="6" xfId="1" applyFont="1" applyFill="1" applyBorder="1" applyAlignment="1" applyProtection="1">
      <alignment horizontal="right" vertical="center"/>
    </xf>
    <xf numFmtId="41" fontId="9" fillId="8" borderId="4" xfId="1" applyNumberFormat="1" applyFont="1" applyFill="1" applyBorder="1" applyAlignment="1" applyProtection="1">
      <alignment horizontal="right" vertical="center"/>
    </xf>
    <xf numFmtId="41" fontId="8" fillId="7" borderId="4" xfId="1" applyFont="1" applyFill="1" applyBorder="1" applyAlignment="1" applyProtection="1">
      <alignment horizontal="right" vertical="center"/>
    </xf>
    <xf numFmtId="14" fontId="9" fillId="8" borderId="2" xfId="0" applyNumberFormat="1" applyFont="1" applyFill="1" applyBorder="1" applyAlignment="1" applyProtection="1">
      <alignment horizontal="center" vertical="center"/>
    </xf>
    <xf numFmtId="41" fontId="9" fillId="8" borderId="2" xfId="1" applyNumberFormat="1" applyFont="1" applyFill="1" applyBorder="1" applyAlignment="1" applyProtection="1">
      <alignment horizontal="right" vertical="center"/>
    </xf>
    <xf numFmtId="41" fontId="9" fillId="0" borderId="13" xfId="1" applyFont="1" applyFill="1" applyBorder="1" applyAlignment="1" applyProtection="1">
      <alignment horizontal="right" vertical="center"/>
    </xf>
    <xf numFmtId="0" fontId="9" fillId="0" borderId="2" xfId="0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/>
    <xf numFmtId="0" fontId="9" fillId="0" borderId="2" xfId="0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right" vertical="center" wrapText="1"/>
    </xf>
    <xf numFmtId="41" fontId="9" fillId="0" borderId="2" xfId="1" applyFont="1" applyFill="1" applyBorder="1" applyAlignment="1" applyProtection="1">
      <alignment horizontal="right" vertical="center"/>
    </xf>
    <xf numFmtId="0" fontId="9" fillId="0" borderId="0" xfId="0" applyNumberFormat="1" applyFont="1" applyFill="1" applyBorder="1" applyAlignment="1" applyProtection="1"/>
    <xf numFmtId="14" fontId="9" fillId="0" borderId="5" xfId="0" applyNumberFormat="1" applyFont="1" applyFill="1" applyBorder="1" applyAlignment="1" applyProtection="1">
      <alignment horizontal="center" vertical="center"/>
    </xf>
    <xf numFmtId="176" fontId="9" fillId="0" borderId="5" xfId="0" applyNumberFormat="1" applyFont="1" applyFill="1" applyBorder="1" applyAlignment="1" applyProtection="1">
      <alignment horizontal="right" vertical="center" wrapText="1"/>
    </xf>
    <xf numFmtId="0" fontId="24" fillId="0" borderId="7" xfId="2" applyFont="1" applyFill="1" applyBorder="1" applyAlignment="1" applyProtection="1">
      <alignment horizontal="center" vertical="center"/>
    </xf>
    <xf numFmtId="176" fontId="24" fillId="0" borderId="7" xfId="2" applyNumberFormat="1" applyFont="1" applyFill="1" applyBorder="1" applyAlignment="1" applyProtection="1">
      <alignment horizontal="right" vertical="center" wrapText="1"/>
    </xf>
    <xf numFmtId="176" fontId="9" fillId="0" borderId="16" xfId="2" applyNumberFormat="1" applyFont="1" applyFill="1" applyBorder="1" applyAlignment="1" applyProtection="1">
      <alignment horizontal="right" vertical="center" wrapText="1"/>
    </xf>
    <xf numFmtId="41" fontId="9" fillId="0" borderId="16" xfId="1" applyFont="1" applyFill="1" applyBorder="1" applyAlignment="1" applyProtection="1">
      <alignment horizontal="right" vertical="center"/>
    </xf>
    <xf numFmtId="0" fontId="9" fillId="0" borderId="16" xfId="0" applyFont="1" applyFill="1" applyBorder="1" applyAlignment="1" applyProtection="1">
      <alignment horizontal="center" vertical="center"/>
    </xf>
    <xf numFmtId="176" fontId="9" fillId="0" borderId="4" xfId="2" applyNumberFormat="1" applyFont="1" applyFill="1" applyBorder="1" applyAlignment="1" applyProtection="1">
      <alignment horizontal="right" vertical="center" wrapText="1"/>
    </xf>
    <xf numFmtId="41" fontId="9" fillId="0" borderId="4" xfId="1" applyFont="1" applyFill="1" applyBorder="1" applyAlignment="1" applyProtection="1">
      <alignment horizontal="right" vertical="center"/>
    </xf>
    <xf numFmtId="0" fontId="9" fillId="0" borderId="13" xfId="0" applyFont="1" applyFill="1" applyBorder="1" applyAlignment="1" applyProtection="1">
      <alignment horizontal="center" vertical="center"/>
    </xf>
    <xf numFmtId="0" fontId="22" fillId="0" borderId="16" xfId="2" applyFont="1" applyFill="1" applyBorder="1" applyAlignment="1" applyProtection="1">
      <alignment horizontal="left" vertical="center"/>
    </xf>
    <xf numFmtId="14" fontId="9" fillId="0" borderId="13" xfId="2" applyNumberFormat="1" applyFont="1" applyFill="1" applyBorder="1" applyAlignment="1" applyProtection="1">
      <alignment horizontal="center" vertical="center"/>
    </xf>
    <xf numFmtId="176" fontId="9" fillId="0" borderId="13" xfId="2" applyNumberFormat="1" applyFont="1" applyFill="1" applyBorder="1" applyAlignment="1" applyProtection="1">
      <alignment horizontal="right" vertical="center" wrapText="1"/>
    </xf>
    <xf numFmtId="14" fontId="9" fillId="0" borderId="16" xfId="2" applyNumberFormat="1" applyFont="1" applyFill="1" applyBorder="1" applyAlignment="1" applyProtection="1">
      <alignment horizontal="center" vertical="center"/>
    </xf>
    <xf numFmtId="0" fontId="9" fillId="0" borderId="17" xfId="0" applyFont="1" applyFill="1" applyBorder="1" applyAlignment="1" applyProtection="1">
      <alignment horizontal="center" vertical="center"/>
    </xf>
    <xf numFmtId="0" fontId="23" fillId="0" borderId="8" xfId="2" applyFont="1" applyFill="1" applyBorder="1" applyAlignment="1" applyProtection="1">
      <alignment horizontal="left" vertical="center"/>
    </xf>
    <xf numFmtId="0" fontId="9" fillId="0" borderId="5" xfId="0" applyFont="1" applyFill="1" applyBorder="1" applyAlignment="1" applyProtection="1">
      <alignment horizontal="center" vertical="center"/>
    </xf>
    <xf numFmtId="0" fontId="9" fillId="0" borderId="18" xfId="0" applyFont="1" applyFill="1" applyBorder="1" applyAlignment="1" applyProtection="1">
      <alignment horizontal="center" vertical="center"/>
    </xf>
    <xf numFmtId="0" fontId="23" fillId="0" borderId="9" xfId="2" applyFont="1" applyFill="1" applyBorder="1" applyAlignment="1" applyProtection="1">
      <alignment horizontal="left" vertical="center"/>
    </xf>
    <xf numFmtId="0" fontId="24" fillId="0" borderId="10" xfId="2" applyFont="1" applyFill="1" applyBorder="1" applyAlignment="1" applyProtection="1">
      <alignment horizontal="center" vertical="center"/>
    </xf>
    <xf numFmtId="176" fontId="24" fillId="0" borderId="10" xfId="2" applyNumberFormat="1" applyFont="1" applyFill="1" applyBorder="1" applyAlignment="1" applyProtection="1">
      <alignment horizontal="right" vertical="center" wrapText="1"/>
    </xf>
    <xf numFmtId="14" fontId="9" fillId="0" borderId="14" xfId="0" applyNumberFormat="1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left" vertical="center"/>
    </xf>
    <xf numFmtId="41" fontId="9" fillId="0" borderId="0" xfId="1" applyFont="1" applyFill="1" applyBorder="1" applyAlignment="1" applyProtection="1"/>
    <xf numFmtId="0" fontId="18" fillId="0" borderId="0" xfId="0" applyNumberFormat="1" applyFont="1" applyFill="1" applyBorder="1" applyAlignment="1" applyProtection="1">
      <alignment horizontal="center"/>
    </xf>
    <xf numFmtId="0" fontId="8" fillId="4" borderId="2" xfId="0" applyFont="1" applyFill="1" applyBorder="1" applyAlignment="1" applyProtection="1">
      <alignment horizontal="center" vertical="center"/>
    </xf>
    <xf numFmtId="0" fontId="7" fillId="4" borderId="2" xfId="0" applyFont="1" applyFill="1" applyBorder="1" applyAlignment="1" applyProtection="1">
      <alignment horizontal="center" vertical="center"/>
    </xf>
    <xf numFmtId="0" fontId="7" fillId="4" borderId="2" xfId="0" applyNumberFormat="1" applyFont="1" applyFill="1" applyBorder="1" applyAlignment="1" applyProtection="1">
      <alignment horizontal="center" vertical="center"/>
    </xf>
    <xf numFmtId="0" fontId="7" fillId="4" borderId="6" xfId="0" applyFont="1" applyFill="1" applyBorder="1" applyAlignment="1" applyProtection="1">
      <alignment horizontal="center" vertical="center"/>
    </xf>
    <xf numFmtId="0" fontId="7" fillId="5" borderId="2" xfId="0" applyFont="1" applyFill="1" applyBorder="1" applyAlignment="1" applyProtection="1">
      <alignment horizontal="center" vertical="center"/>
    </xf>
    <xf numFmtId="0" fontId="21" fillId="0" borderId="0" xfId="0" applyFont="1" applyAlignment="1">
      <alignment horizontal="left" vertical="center"/>
    </xf>
    <xf numFmtId="0" fontId="26" fillId="0" borderId="0" xfId="0" applyNumberFormat="1" applyFon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>
      <alignment horizont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16" xfId="0" applyFont="1" applyFill="1" applyBorder="1" applyAlignment="1" applyProtection="1">
      <alignment horizontal="center" vertical="center" wrapText="1"/>
    </xf>
    <xf numFmtId="41" fontId="9" fillId="0" borderId="2" xfId="1" applyFont="1" applyFill="1" applyBorder="1" applyAlignment="1" applyProtection="1">
      <alignment horizontal="center" vertical="center"/>
    </xf>
    <xf numFmtId="14" fontId="9" fillId="0" borderId="2" xfId="0" applyNumberFormat="1" applyFont="1" applyFill="1" applyBorder="1" applyAlignment="1" applyProtection="1">
      <alignment horizontal="center" vertical="center"/>
    </xf>
    <xf numFmtId="14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2" applyFont="1" applyFill="1" applyBorder="1" applyAlignment="1" applyProtection="1">
      <alignment horizontal="left" vertical="center"/>
    </xf>
    <xf numFmtId="14" fontId="9" fillId="0" borderId="4" xfId="2" applyNumberFormat="1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left" vertical="center"/>
    </xf>
    <xf numFmtId="14" fontId="9" fillId="0" borderId="16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left" vertical="center" shrinkToFit="1"/>
    </xf>
    <xf numFmtId="41" fontId="23" fillId="0" borderId="2" xfId="1" applyFont="1" applyFill="1" applyBorder="1" applyAlignment="1" applyProtection="1">
      <alignment horizontal="right" vertical="center" wrapText="1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/>
    <xf numFmtId="41" fontId="23" fillId="0" borderId="4" xfId="1" applyFont="1" applyFill="1" applyBorder="1" applyAlignment="1" applyProtection="1">
      <alignment horizontal="right" vertical="center" wrapText="1"/>
    </xf>
    <xf numFmtId="0" fontId="23" fillId="0" borderId="11" xfId="0" applyNumberFormat="1" applyFont="1" applyFill="1" applyBorder="1" applyAlignment="1" applyProtection="1"/>
    <xf numFmtId="0" fontId="23" fillId="0" borderId="12" xfId="0" applyFont="1" applyFill="1" applyBorder="1" applyAlignment="1" applyProtection="1">
      <alignment horizontal="left" vertical="center"/>
    </xf>
    <xf numFmtId="0" fontId="9" fillId="0" borderId="14" xfId="0" applyFont="1" applyFill="1" applyBorder="1" applyAlignment="1" applyProtection="1">
      <alignment horizontal="center" vertical="center"/>
    </xf>
    <xf numFmtId="0" fontId="9" fillId="0" borderId="15" xfId="0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/>
    <xf numFmtId="41" fontId="23" fillId="0" borderId="14" xfId="1" applyFont="1" applyFill="1" applyBorder="1" applyAlignment="1" applyProtection="1">
      <alignment horizontal="right" vertical="center" wrapText="1"/>
    </xf>
    <xf numFmtId="0" fontId="9" fillId="0" borderId="13" xfId="0" applyNumberFormat="1" applyFont="1" applyFill="1" applyBorder="1" applyAlignment="1" applyProtection="1"/>
    <xf numFmtId="14" fontId="9" fillId="0" borderId="13" xfId="0" applyNumberFormat="1" applyFont="1" applyFill="1" applyBorder="1" applyAlignment="1" applyProtection="1">
      <alignment horizontal="center" vertical="center"/>
    </xf>
    <xf numFmtId="41" fontId="23" fillId="0" borderId="13" xfId="1" applyFont="1" applyFill="1" applyBorder="1" applyAlignment="1" applyProtection="1">
      <alignment horizontal="right" vertical="center" wrapText="1"/>
    </xf>
    <xf numFmtId="0" fontId="9" fillId="0" borderId="13" xfId="0" applyFont="1" applyFill="1" applyBorder="1" applyAlignment="1" applyProtection="1">
      <alignment horizontal="left" vertical="center"/>
    </xf>
    <xf numFmtId="176" fontId="9" fillId="0" borderId="13" xfId="1" applyNumberFormat="1" applyFont="1" applyFill="1" applyBorder="1" applyAlignment="1" applyProtection="1">
      <alignment horizontal="right" vertical="center" wrapText="1"/>
    </xf>
    <xf numFmtId="0" fontId="9" fillId="0" borderId="13" xfId="2" applyFont="1" applyFill="1" applyBorder="1" applyAlignment="1" applyProtection="1">
      <alignment horizontal="left" vertical="center"/>
    </xf>
    <xf numFmtId="0" fontId="25" fillId="0" borderId="4" xfId="0" applyFont="1" applyFill="1" applyBorder="1" applyAlignment="1" applyProtection="1">
      <alignment horizontal="left" vertical="center" shrinkToFit="1"/>
    </xf>
    <xf numFmtId="55" fontId="25" fillId="0" borderId="4" xfId="0" applyNumberFormat="1" applyFont="1" applyFill="1" applyBorder="1" applyAlignment="1" applyProtection="1">
      <alignment horizontal="center" vertical="center"/>
    </xf>
    <xf numFmtId="176" fontId="25" fillId="0" borderId="4" xfId="0" applyNumberFormat="1" applyFont="1" applyFill="1" applyBorder="1" applyAlignment="1" applyProtection="1">
      <alignment horizontal="right" vertical="center" wrapText="1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16" xfId="0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23" fillId="0" borderId="4" xfId="2" applyFont="1" applyFill="1" applyBorder="1" applyAlignment="1" applyProtection="1">
      <alignment horizontal="left" vertical="center"/>
    </xf>
    <xf numFmtId="0" fontId="24" fillId="0" borderId="4" xfId="2" applyFont="1" applyFill="1" applyBorder="1" applyAlignment="1" applyProtection="1">
      <alignment horizontal="center" vertical="center"/>
    </xf>
    <xf numFmtId="176" fontId="24" fillId="0" borderId="4" xfId="2" applyNumberFormat="1" applyFont="1" applyFill="1" applyBorder="1" applyAlignment="1" applyProtection="1">
      <alignment horizontal="right" vertical="center" wrapText="1"/>
    </xf>
    <xf numFmtId="14" fontId="24" fillId="0" borderId="4" xfId="2" applyNumberFormat="1" applyFont="1" applyFill="1" applyBorder="1" applyAlignment="1" applyProtection="1">
      <alignment horizontal="center" vertical="center"/>
    </xf>
    <xf numFmtId="176" fontId="23" fillId="0" borderId="4" xfId="1" applyNumberFormat="1" applyFont="1" applyFill="1" applyBorder="1" applyAlignment="1" applyProtection="1">
      <alignment horizontal="right" vertical="center" wrapText="1"/>
    </xf>
    <xf numFmtId="176" fontId="23" fillId="0" borderId="5" xfId="1" applyNumberFormat="1" applyFont="1" applyFill="1" applyBorder="1" applyAlignment="1" applyProtection="1">
      <alignment horizontal="right" vertical="center" wrapText="1"/>
    </xf>
    <xf numFmtId="0" fontId="9" fillId="0" borderId="16" xfId="2" applyFont="1" applyFill="1" applyBorder="1" applyAlignment="1" applyProtection="1">
      <alignment horizontal="left" vertical="center"/>
    </xf>
    <xf numFmtId="0" fontId="25" fillId="0" borderId="4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left"/>
    </xf>
  </cellXfs>
  <cellStyles count="12">
    <cellStyle name="쉼표 [0]" xfId="1" builtinId="6"/>
    <cellStyle name="쉼표 [0] 2" xfId="4"/>
    <cellStyle name="쉼표 [0] 3" xfId="6"/>
    <cellStyle name="표준" xfId="0" builtinId="0"/>
    <cellStyle name="표준 2" xfId="2"/>
    <cellStyle name="표준 3" xfId="3"/>
    <cellStyle name="표준 4" xfId="5"/>
    <cellStyle name="표준 5" xfId="7"/>
    <cellStyle name="표준 6" xfId="8"/>
    <cellStyle name="표준 7" xfId="9"/>
    <cellStyle name="표준 8" xfId="10"/>
    <cellStyle name="표준 9" xfId="11"/>
  </cellStyles>
  <dxfs count="0"/>
  <tableStyles count="0" defaultTableStyle="TableStyleMedium9" defaultPivotStyle="PivotStyleLight16"/>
  <colors>
    <mruColors>
      <color rgb="FFFF00FF"/>
      <color rgb="FF0033CC"/>
      <color rgb="FFDAEEF3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30"/>
  <sheetViews>
    <sheetView workbookViewId="0">
      <pane xSplit="2" ySplit="3" topLeftCell="C501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K510" sqref="K510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hidden="1" customWidth="1"/>
    <col min="15" max="15" width="5.375" style="1" hidden="1" customWidth="1"/>
    <col min="16" max="16" width="13.5" style="1" hidden="1" customWidth="1"/>
    <col min="17" max="18" width="11" style="1" hidden="1" customWidth="1"/>
    <col min="19" max="19" width="0" style="1" hidden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4" ht="33.75" customHeight="1">
      <c r="A1" s="146" t="s">
        <v>1220</v>
      </c>
      <c r="B1" s="146"/>
      <c r="C1" s="146"/>
    </row>
    <row r="2" spans="1:14" ht="24.75" customHeight="1">
      <c r="M2" s="59" t="s">
        <v>1221</v>
      </c>
    </row>
    <row r="3" spans="1:14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4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7" si="0">ROUND((G4)*0.451,0)</f>
        <v>0</v>
      </c>
      <c r="L4" s="19">
        <f>F4+K4</f>
        <v>14477750</v>
      </c>
      <c r="M4" s="19">
        <f>E4-L4</f>
        <v>0</v>
      </c>
    </row>
    <row r="5" spans="1:14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>F5+K5</f>
        <v>22576806</v>
      </c>
      <c r="M5" s="19">
        <f>E5-L5</f>
        <v>0</v>
      </c>
    </row>
    <row r="6" spans="1:14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18732660</v>
      </c>
      <c r="G6" s="19">
        <f>E6-F6</f>
        <v>527340</v>
      </c>
      <c r="H6" s="19">
        <v>0</v>
      </c>
      <c r="I6" s="19">
        <v>0</v>
      </c>
      <c r="J6" s="21" t="s">
        <v>7</v>
      </c>
      <c r="K6" s="22">
        <v>527340</v>
      </c>
      <c r="L6" s="19">
        <f>F6+K6</f>
        <v>19260000</v>
      </c>
      <c r="M6" s="19">
        <f>E6-L6</f>
        <v>0</v>
      </c>
    </row>
    <row r="7" spans="1:14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22269470</v>
      </c>
      <c r="G7" s="19">
        <f>E7-F7</f>
        <v>1253460</v>
      </c>
      <c r="H7" s="19">
        <v>0</v>
      </c>
      <c r="I7" s="19">
        <v>0</v>
      </c>
      <c r="J7" s="21" t="s">
        <v>7</v>
      </c>
      <c r="K7" s="22">
        <f t="shared" si="0"/>
        <v>565310</v>
      </c>
      <c r="L7" s="19">
        <f>F7+K7</f>
        <v>22834780</v>
      </c>
      <c r="M7" s="19">
        <f>E7-L7</f>
        <v>688150</v>
      </c>
    </row>
    <row r="8" spans="1:14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24635191</v>
      </c>
      <c r="G8" s="19">
        <f>E8-F8</f>
        <v>4884619</v>
      </c>
      <c r="H8" s="19">
        <v>0</v>
      </c>
      <c r="I8" s="19">
        <v>0</v>
      </c>
      <c r="J8" s="21" t="s">
        <v>7</v>
      </c>
      <c r="K8" s="22">
        <f t="shared" si="0"/>
        <v>2202963</v>
      </c>
      <c r="L8" s="19">
        <f>F8+K8</f>
        <v>26838154</v>
      </c>
      <c r="M8" s="19">
        <f>E8-L8</f>
        <v>2681656</v>
      </c>
      <c r="N8" s="2">
        <v>42004</v>
      </c>
    </row>
    <row r="9" spans="1:14" ht="24" customHeight="1">
      <c r="A9" s="147" t="s">
        <v>1211</v>
      </c>
      <c r="B9" s="147"/>
      <c r="C9" s="147"/>
      <c r="D9" s="147"/>
      <c r="E9" s="50">
        <f>SUM(E4:E8)</f>
        <v>109357296</v>
      </c>
      <c r="F9" s="50">
        <f>SUM(F4:F8)</f>
        <v>102691877</v>
      </c>
      <c r="G9" s="50">
        <f>SUM(G4:G8)</f>
        <v>6665419</v>
      </c>
      <c r="H9" s="50">
        <f t="shared" ref="H9:I9" si="1">SUM(H4:H8)</f>
        <v>0</v>
      </c>
      <c r="I9" s="50">
        <f t="shared" si="1"/>
        <v>0</v>
      </c>
      <c r="J9" s="50">
        <f>SUM(J4:J7)</f>
        <v>0</v>
      </c>
      <c r="K9" s="51">
        <f>SUM(K4:K8)</f>
        <v>3295613</v>
      </c>
      <c r="L9" s="50">
        <f>SUM(L4:L8)</f>
        <v>105987490</v>
      </c>
      <c r="M9" s="50">
        <f>SUM(M4:M8)</f>
        <v>3369806</v>
      </c>
    </row>
    <row r="10" spans="1:14" ht="17.100000000000001" customHeight="1">
      <c r="A10" s="17" t="s">
        <v>20</v>
      </c>
      <c r="B10" s="17" t="s">
        <v>6</v>
      </c>
      <c r="C10" s="25" t="s">
        <v>21</v>
      </c>
      <c r="D10" s="17" t="s">
        <v>22</v>
      </c>
      <c r="E10" s="19">
        <v>73320</v>
      </c>
      <c r="F10" s="20">
        <v>73320</v>
      </c>
      <c r="G10" s="19">
        <f t="shared" ref="G10:G73" si="2">E10-F10</f>
        <v>0</v>
      </c>
      <c r="H10" s="19">
        <v>0</v>
      </c>
      <c r="I10" s="19">
        <v>0</v>
      </c>
      <c r="J10" s="21" t="s">
        <v>7</v>
      </c>
      <c r="K10" s="22">
        <f t="shared" si="0"/>
        <v>0</v>
      </c>
      <c r="L10" s="19">
        <f t="shared" ref="L10:L73" si="3">F10+K10</f>
        <v>73320</v>
      </c>
      <c r="M10" s="19">
        <f t="shared" ref="M10:M73" si="4">E10-L10</f>
        <v>0</v>
      </c>
    </row>
    <row r="11" spans="1:14" ht="17.100000000000001" customHeight="1">
      <c r="A11" s="17" t="s">
        <v>20</v>
      </c>
      <c r="B11" s="17" t="s">
        <v>23</v>
      </c>
      <c r="C11" s="25" t="s">
        <v>24</v>
      </c>
      <c r="D11" s="17" t="s">
        <v>22</v>
      </c>
      <c r="E11" s="19">
        <v>296100</v>
      </c>
      <c r="F11" s="20">
        <v>296100</v>
      </c>
      <c r="G11" s="19">
        <f t="shared" si="2"/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si="3"/>
        <v>296100</v>
      </c>
      <c r="M11" s="19">
        <f t="shared" si="4"/>
        <v>0</v>
      </c>
    </row>
    <row r="12" spans="1:14" ht="17.100000000000001" customHeight="1">
      <c r="A12" s="17" t="s">
        <v>20</v>
      </c>
      <c r="B12" s="17" t="s">
        <v>8</v>
      </c>
      <c r="C12" s="25" t="s">
        <v>25</v>
      </c>
      <c r="D12" s="17" t="s">
        <v>22</v>
      </c>
      <c r="E12" s="19">
        <v>109040</v>
      </c>
      <c r="F12" s="20">
        <v>109040</v>
      </c>
      <c r="G12" s="19">
        <f t="shared" si="2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3"/>
        <v>109040</v>
      </c>
      <c r="M12" s="19">
        <f t="shared" si="4"/>
        <v>0</v>
      </c>
    </row>
    <row r="13" spans="1:14" ht="17.100000000000001" customHeight="1">
      <c r="A13" s="17" t="s">
        <v>20</v>
      </c>
      <c r="B13" s="17" t="s">
        <v>14</v>
      </c>
      <c r="C13" s="25" t="s">
        <v>27</v>
      </c>
      <c r="D13" s="17" t="s">
        <v>22</v>
      </c>
      <c r="E13" s="19">
        <v>1113200</v>
      </c>
      <c r="F13" s="20">
        <v>1113200</v>
      </c>
      <c r="G13" s="19">
        <f t="shared" si="2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3"/>
        <v>1113200</v>
      </c>
      <c r="M13" s="19">
        <f t="shared" si="4"/>
        <v>0</v>
      </c>
    </row>
    <row r="14" spans="1:14" ht="17.100000000000001" customHeight="1">
      <c r="A14" s="17" t="s">
        <v>20</v>
      </c>
      <c r="B14" s="17" t="s">
        <v>17</v>
      </c>
      <c r="C14" s="25" t="s">
        <v>28</v>
      </c>
      <c r="D14" s="17" t="s">
        <v>22</v>
      </c>
      <c r="E14" s="19">
        <v>150400</v>
      </c>
      <c r="F14" s="20">
        <v>150400</v>
      </c>
      <c r="G14" s="19">
        <f t="shared" si="2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3"/>
        <v>150400</v>
      </c>
      <c r="M14" s="19">
        <f t="shared" si="4"/>
        <v>0</v>
      </c>
    </row>
    <row r="15" spans="1:14" ht="17.100000000000001" customHeight="1">
      <c r="A15" s="17" t="s">
        <v>20</v>
      </c>
      <c r="B15" s="17" t="s">
        <v>29</v>
      </c>
      <c r="C15" s="25" t="s">
        <v>30</v>
      </c>
      <c r="D15" s="17" t="s">
        <v>22</v>
      </c>
      <c r="E15" s="19">
        <v>987000</v>
      </c>
      <c r="F15" s="20">
        <v>987000</v>
      </c>
      <c r="G15" s="19">
        <f t="shared" si="2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3"/>
        <v>987000</v>
      </c>
      <c r="M15" s="19">
        <f t="shared" si="4"/>
        <v>0</v>
      </c>
    </row>
    <row r="16" spans="1:14" ht="17.100000000000001" customHeight="1">
      <c r="A16" s="17" t="s">
        <v>20</v>
      </c>
      <c r="B16" s="17" t="s">
        <v>31</v>
      </c>
      <c r="C16" s="25" t="s">
        <v>32</v>
      </c>
      <c r="D16" s="17" t="s">
        <v>22</v>
      </c>
      <c r="E16" s="19">
        <v>94752</v>
      </c>
      <c r="F16" s="20">
        <v>94752</v>
      </c>
      <c r="G16" s="19">
        <f t="shared" si="2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3"/>
        <v>94752</v>
      </c>
      <c r="M16" s="19">
        <f t="shared" si="4"/>
        <v>0</v>
      </c>
    </row>
    <row r="17" spans="1:13" ht="17.100000000000001" customHeight="1">
      <c r="A17" s="17" t="s">
        <v>20</v>
      </c>
      <c r="B17" s="17" t="s">
        <v>33</v>
      </c>
      <c r="C17" s="25" t="s">
        <v>32</v>
      </c>
      <c r="D17" s="17" t="s">
        <v>22</v>
      </c>
      <c r="E17" s="19">
        <v>68432</v>
      </c>
      <c r="F17" s="20">
        <v>68432</v>
      </c>
      <c r="G17" s="19">
        <f t="shared" si="2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3"/>
        <v>68432</v>
      </c>
      <c r="M17" s="19">
        <f t="shared" si="4"/>
        <v>0</v>
      </c>
    </row>
    <row r="18" spans="1:13" ht="17.100000000000001" customHeight="1">
      <c r="A18" s="17" t="s">
        <v>20</v>
      </c>
      <c r="B18" s="17" t="s">
        <v>34</v>
      </c>
      <c r="C18" s="25" t="s">
        <v>35</v>
      </c>
      <c r="D18" s="17" t="s">
        <v>22</v>
      </c>
      <c r="E18" s="19">
        <v>924000</v>
      </c>
      <c r="F18" s="20">
        <v>924000</v>
      </c>
      <c r="G18" s="19">
        <f t="shared" si="2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3"/>
        <v>924000</v>
      </c>
      <c r="M18" s="19">
        <f t="shared" si="4"/>
        <v>0</v>
      </c>
    </row>
    <row r="19" spans="1:13" ht="17.100000000000001" customHeight="1">
      <c r="A19" s="17" t="s">
        <v>20</v>
      </c>
      <c r="B19" s="17" t="s">
        <v>36</v>
      </c>
      <c r="C19" s="25" t="s">
        <v>37</v>
      </c>
      <c r="D19" s="17" t="s">
        <v>22</v>
      </c>
      <c r="E19" s="19">
        <v>112530</v>
      </c>
      <c r="F19" s="20">
        <v>112530</v>
      </c>
      <c r="G19" s="19">
        <f t="shared" si="2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3"/>
        <v>112530</v>
      </c>
      <c r="M19" s="19">
        <f t="shared" si="4"/>
        <v>0</v>
      </c>
    </row>
    <row r="20" spans="1:13" ht="17.100000000000001" customHeight="1">
      <c r="A20" s="17" t="s">
        <v>20</v>
      </c>
      <c r="B20" s="17" t="s">
        <v>38</v>
      </c>
      <c r="C20" s="25" t="s">
        <v>39</v>
      </c>
      <c r="D20" s="17" t="s">
        <v>22</v>
      </c>
      <c r="E20" s="19">
        <v>21620</v>
      </c>
      <c r="F20" s="20">
        <v>21620</v>
      </c>
      <c r="G20" s="19">
        <f t="shared" si="2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3"/>
        <v>21620</v>
      </c>
      <c r="M20" s="19">
        <f t="shared" si="4"/>
        <v>0</v>
      </c>
    </row>
    <row r="21" spans="1:13" ht="17.100000000000001" customHeight="1">
      <c r="A21" s="17" t="s">
        <v>20</v>
      </c>
      <c r="B21" s="17" t="s">
        <v>40</v>
      </c>
      <c r="C21" s="25" t="s">
        <v>41</v>
      </c>
      <c r="D21" s="17" t="s">
        <v>22</v>
      </c>
      <c r="E21" s="19">
        <v>219960</v>
      </c>
      <c r="F21" s="20">
        <v>219960</v>
      </c>
      <c r="G21" s="19">
        <f t="shared" si="2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3"/>
        <v>219960</v>
      </c>
      <c r="M21" s="19">
        <f t="shared" si="4"/>
        <v>0</v>
      </c>
    </row>
    <row r="22" spans="1:13" ht="17.100000000000001" customHeight="1">
      <c r="A22" s="17" t="s">
        <v>20</v>
      </c>
      <c r="B22" s="17" t="s">
        <v>42</v>
      </c>
      <c r="C22" s="25" t="s">
        <v>43</v>
      </c>
      <c r="D22" s="17" t="s">
        <v>22</v>
      </c>
      <c r="E22" s="19">
        <v>227480</v>
      </c>
      <c r="F22" s="20">
        <v>227480</v>
      </c>
      <c r="G22" s="19">
        <f t="shared" si="2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3"/>
        <v>227480</v>
      </c>
      <c r="M22" s="19">
        <f t="shared" si="4"/>
        <v>0</v>
      </c>
    </row>
    <row r="23" spans="1:13" ht="17.100000000000001" customHeight="1">
      <c r="A23" s="17" t="s">
        <v>20</v>
      </c>
      <c r="B23" s="17" t="s">
        <v>46</v>
      </c>
      <c r="C23" s="25" t="s">
        <v>43</v>
      </c>
      <c r="D23" s="17" t="s">
        <v>22</v>
      </c>
      <c r="E23" s="19">
        <v>315840</v>
      </c>
      <c r="F23" s="20">
        <v>315840</v>
      </c>
      <c r="G23" s="19">
        <f t="shared" si="2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3"/>
        <v>315840</v>
      </c>
      <c r="M23" s="19">
        <f t="shared" si="4"/>
        <v>0</v>
      </c>
    </row>
    <row r="24" spans="1:13" ht="17.100000000000001" customHeight="1">
      <c r="A24" s="17" t="s">
        <v>20</v>
      </c>
      <c r="B24" s="17" t="s">
        <v>44</v>
      </c>
      <c r="C24" s="25" t="s">
        <v>45</v>
      </c>
      <c r="D24" s="17" t="s">
        <v>22</v>
      </c>
      <c r="E24" s="19">
        <v>181420</v>
      </c>
      <c r="F24" s="20">
        <v>181420</v>
      </c>
      <c r="G24" s="19">
        <f t="shared" si="2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3"/>
        <v>181420</v>
      </c>
      <c r="M24" s="19">
        <f t="shared" si="4"/>
        <v>0</v>
      </c>
    </row>
    <row r="25" spans="1:13" ht="17.100000000000001" customHeight="1">
      <c r="A25" s="17" t="s">
        <v>20</v>
      </c>
      <c r="B25" s="17" t="s">
        <v>47</v>
      </c>
      <c r="C25" s="25" t="s">
        <v>48</v>
      </c>
      <c r="D25" s="17" t="s">
        <v>22</v>
      </c>
      <c r="E25" s="19">
        <v>1263360</v>
      </c>
      <c r="F25" s="20">
        <v>1263360</v>
      </c>
      <c r="G25" s="19">
        <f t="shared" si="2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3"/>
        <v>1263360</v>
      </c>
      <c r="M25" s="19">
        <f t="shared" si="4"/>
        <v>0</v>
      </c>
    </row>
    <row r="26" spans="1:13" ht="17.100000000000001" customHeight="1">
      <c r="A26" s="17" t="s">
        <v>20</v>
      </c>
      <c r="B26" s="17" t="s">
        <v>49</v>
      </c>
      <c r="C26" s="25" t="s">
        <v>50</v>
      </c>
      <c r="D26" s="17" t="s">
        <v>22</v>
      </c>
      <c r="E26" s="19">
        <v>1703280</v>
      </c>
      <c r="F26" s="20">
        <v>1703280</v>
      </c>
      <c r="G26" s="19">
        <f t="shared" si="2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3"/>
        <v>1703280</v>
      </c>
      <c r="M26" s="19">
        <f t="shared" si="4"/>
        <v>0</v>
      </c>
    </row>
    <row r="27" spans="1:13" ht="17.100000000000001" customHeight="1">
      <c r="A27" s="17" t="s">
        <v>20</v>
      </c>
      <c r="B27" s="17" t="s">
        <v>51</v>
      </c>
      <c r="C27" s="25" t="s">
        <v>52</v>
      </c>
      <c r="D27" s="17" t="s">
        <v>22</v>
      </c>
      <c r="E27" s="19">
        <v>105280</v>
      </c>
      <c r="F27" s="20">
        <v>105280</v>
      </c>
      <c r="G27" s="19">
        <f t="shared" si="2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3"/>
        <v>105280</v>
      </c>
      <c r="M27" s="19">
        <f t="shared" si="4"/>
        <v>0</v>
      </c>
    </row>
    <row r="28" spans="1:13" ht="17.100000000000001" customHeight="1">
      <c r="A28" s="17" t="s">
        <v>20</v>
      </c>
      <c r="B28" s="17" t="s">
        <v>53</v>
      </c>
      <c r="C28" s="25" t="s">
        <v>54</v>
      </c>
      <c r="D28" s="17" t="s">
        <v>22</v>
      </c>
      <c r="E28" s="19">
        <v>971520</v>
      </c>
      <c r="F28" s="20">
        <v>971520</v>
      </c>
      <c r="G28" s="19">
        <f t="shared" si="2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3"/>
        <v>971520</v>
      </c>
      <c r="M28" s="19">
        <f t="shared" si="4"/>
        <v>0</v>
      </c>
    </row>
    <row r="29" spans="1:13" ht="17.100000000000001" customHeight="1">
      <c r="A29" s="17" t="s">
        <v>20</v>
      </c>
      <c r="B29" s="17" t="s">
        <v>55</v>
      </c>
      <c r="C29" s="25" t="s">
        <v>56</v>
      </c>
      <c r="D29" s="17" t="s">
        <v>22</v>
      </c>
      <c r="E29" s="19">
        <v>166980</v>
      </c>
      <c r="F29" s="20">
        <v>166980</v>
      </c>
      <c r="G29" s="19">
        <f t="shared" si="2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3"/>
        <v>166980</v>
      </c>
      <c r="M29" s="19">
        <f t="shared" si="4"/>
        <v>0</v>
      </c>
    </row>
    <row r="30" spans="1:13" ht="17.100000000000001" customHeight="1">
      <c r="A30" s="17" t="s">
        <v>20</v>
      </c>
      <c r="B30" s="17" t="s">
        <v>57</v>
      </c>
      <c r="C30" s="25" t="s">
        <v>58</v>
      </c>
      <c r="D30" s="17" t="s">
        <v>22</v>
      </c>
      <c r="E30" s="19">
        <v>364320</v>
      </c>
      <c r="F30" s="20">
        <v>364320</v>
      </c>
      <c r="G30" s="19">
        <f t="shared" si="2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3"/>
        <v>364320</v>
      </c>
      <c r="M30" s="19">
        <f t="shared" si="4"/>
        <v>0</v>
      </c>
    </row>
    <row r="31" spans="1:13" ht="17.100000000000001" customHeight="1">
      <c r="A31" s="17" t="s">
        <v>20</v>
      </c>
      <c r="B31" s="17" t="s">
        <v>59</v>
      </c>
      <c r="C31" s="25" t="s">
        <v>60</v>
      </c>
      <c r="D31" s="17" t="s">
        <v>22</v>
      </c>
      <c r="E31" s="19">
        <v>153450</v>
      </c>
      <c r="F31" s="20">
        <v>153450</v>
      </c>
      <c r="G31" s="19">
        <f t="shared" si="2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3"/>
        <v>153450</v>
      </c>
      <c r="M31" s="19">
        <f t="shared" si="4"/>
        <v>0</v>
      </c>
    </row>
    <row r="32" spans="1:13" ht="17.100000000000001" customHeight="1">
      <c r="A32" s="17" t="s">
        <v>20</v>
      </c>
      <c r="B32" s="17" t="s">
        <v>61</v>
      </c>
      <c r="C32" s="25" t="s">
        <v>62</v>
      </c>
      <c r="D32" s="17" t="s">
        <v>22</v>
      </c>
      <c r="E32" s="19">
        <v>103400</v>
      </c>
      <c r="F32" s="20">
        <v>103400</v>
      </c>
      <c r="G32" s="19">
        <f t="shared" si="2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3"/>
        <v>103400</v>
      </c>
      <c r="M32" s="19">
        <f t="shared" si="4"/>
        <v>0</v>
      </c>
    </row>
    <row r="33" spans="1:13" ht="17.100000000000001" customHeight="1">
      <c r="A33" s="17" t="s">
        <v>20</v>
      </c>
      <c r="B33" s="17" t="s">
        <v>63</v>
      </c>
      <c r="C33" s="25" t="s">
        <v>64</v>
      </c>
      <c r="D33" s="17" t="s">
        <v>22</v>
      </c>
      <c r="E33" s="19">
        <v>39480</v>
      </c>
      <c r="F33" s="20">
        <v>39480</v>
      </c>
      <c r="G33" s="19">
        <f t="shared" si="2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3"/>
        <v>39480</v>
      </c>
      <c r="M33" s="19">
        <f t="shared" si="4"/>
        <v>0</v>
      </c>
    </row>
    <row r="34" spans="1:13" ht="17.100000000000001" customHeight="1">
      <c r="A34" s="17" t="s">
        <v>20</v>
      </c>
      <c r="B34" s="17" t="s">
        <v>468</v>
      </c>
      <c r="C34" s="25" t="s">
        <v>64</v>
      </c>
      <c r="D34" s="17" t="s">
        <v>22</v>
      </c>
      <c r="E34" s="19">
        <v>37600</v>
      </c>
      <c r="F34" s="20">
        <v>37600</v>
      </c>
      <c r="G34" s="19">
        <f t="shared" si="2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3"/>
        <v>37600</v>
      </c>
      <c r="M34" s="19">
        <f t="shared" si="4"/>
        <v>0</v>
      </c>
    </row>
    <row r="35" spans="1:13" ht="17.100000000000001" customHeight="1">
      <c r="A35" s="17" t="s">
        <v>20</v>
      </c>
      <c r="B35" s="17" t="s">
        <v>65</v>
      </c>
      <c r="C35" s="25" t="s">
        <v>66</v>
      </c>
      <c r="D35" s="17" t="s">
        <v>22</v>
      </c>
      <c r="E35" s="19">
        <v>147580</v>
      </c>
      <c r="F35" s="20">
        <v>147580</v>
      </c>
      <c r="G35" s="19">
        <f t="shared" si="2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3"/>
        <v>147580</v>
      </c>
      <c r="M35" s="19">
        <f t="shared" si="4"/>
        <v>0</v>
      </c>
    </row>
    <row r="36" spans="1:13" ht="17.100000000000001" customHeight="1">
      <c r="A36" s="17" t="s">
        <v>20</v>
      </c>
      <c r="B36" s="17" t="s">
        <v>67</v>
      </c>
      <c r="C36" s="25" t="s">
        <v>68</v>
      </c>
      <c r="D36" s="17" t="s">
        <v>22</v>
      </c>
      <c r="E36" s="19">
        <v>30080</v>
      </c>
      <c r="F36" s="20">
        <v>30080</v>
      </c>
      <c r="G36" s="19">
        <f t="shared" si="2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3"/>
        <v>30080</v>
      </c>
      <c r="M36" s="19">
        <f t="shared" si="4"/>
        <v>0</v>
      </c>
    </row>
    <row r="37" spans="1:13" ht="17.100000000000001" customHeight="1">
      <c r="A37" s="17" t="s">
        <v>20</v>
      </c>
      <c r="B37" s="17" t="s">
        <v>69</v>
      </c>
      <c r="C37" s="25" t="s">
        <v>70</v>
      </c>
      <c r="D37" s="17" t="s">
        <v>22</v>
      </c>
      <c r="E37" s="19">
        <v>132990</v>
      </c>
      <c r="F37" s="20">
        <v>132990</v>
      </c>
      <c r="G37" s="19">
        <f t="shared" si="2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3"/>
        <v>132990</v>
      </c>
      <c r="M37" s="19">
        <f t="shared" si="4"/>
        <v>0</v>
      </c>
    </row>
    <row r="38" spans="1:13" ht="17.100000000000001" customHeight="1">
      <c r="A38" s="17" t="s">
        <v>20</v>
      </c>
      <c r="B38" s="17" t="s">
        <v>71</v>
      </c>
      <c r="C38" s="25" t="s">
        <v>72</v>
      </c>
      <c r="D38" s="17" t="s">
        <v>22</v>
      </c>
      <c r="E38" s="19">
        <v>129720</v>
      </c>
      <c r="F38" s="20">
        <v>129720</v>
      </c>
      <c r="G38" s="19">
        <f t="shared" si="2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3"/>
        <v>129720</v>
      </c>
      <c r="M38" s="19">
        <f t="shared" si="4"/>
        <v>0</v>
      </c>
    </row>
    <row r="39" spans="1:13" ht="17.100000000000001" customHeight="1">
      <c r="A39" s="17" t="s">
        <v>20</v>
      </c>
      <c r="B39" s="17" t="s">
        <v>73</v>
      </c>
      <c r="C39" s="25" t="s">
        <v>74</v>
      </c>
      <c r="D39" s="17" t="s">
        <v>22</v>
      </c>
      <c r="E39" s="19">
        <v>1945800</v>
      </c>
      <c r="F39" s="20">
        <v>1945800</v>
      </c>
      <c r="G39" s="19">
        <f t="shared" si="2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3"/>
        <v>1945800</v>
      </c>
      <c r="M39" s="19">
        <f t="shared" si="4"/>
        <v>0</v>
      </c>
    </row>
    <row r="40" spans="1:13" ht="17.100000000000001" customHeight="1">
      <c r="A40" s="17" t="s">
        <v>20</v>
      </c>
      <c r="B40" s="17" t="s">
        <v>77</v>
      </c>
      <c r="C40" s="25" t="s">
        <v>78</v>
      </c>
      <c r="D40" s="17" t="s">
        <v>22</v>
      </c>
      <c r="E40" s="19">
        <v>342160</v>
      </c>
      <c r="F40" s="20">
        <v>342160</v>
      </c>
      <c r="G40" s="19">
        <f t="shared" si="2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3"/>
        <v>342160</v>
      </c>
      <c r="M40" s="19">
        <f t="shared" si="4"/>
        <v>0</v>
      </c>
    </row>
    <row r="41" spans="1:13" ht="17.100000000000001" customHeight="1">
      <c r="A41" s="17" t="s">
        <v>20</v>
      </c>
      <c r="B41" s="17" t="s">
        <v>79</v>
      </c>
      <c r="C41" s="25" t="s">
        <v>80</v>
      </c>
      <c r="D41" s="17" t="s">
        <v>22</v>
      </c>
      <c r="E41" s="19">
        <v>317720</v>
      </c>
      <c r="F41" s="20">
        <v>317720</v>
      </c>
      <c r="G41" s="19">
        <f t="shared" si="2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3"/>
        <v>317720</v>
      </c>
      <c r="M41" s="19">
        <f t="shared" si="4"/>
        <v>0</v>
      </c>
    </row>
    <row r="42" spans="1:13" ht="17.100000000000001" customHeight="1">
      <c r="A42" s="17" t="s">
        <v>20</v>
      </c>
      <c r="B42" s="17" t="s">
        <v>75</v>
      </c>
      <c r="C42" s="25" t="s">
        <v>76</v>
      </c>
      <c r="D42" s="17" t="s">
        <v>22</v>
      </c>
      <c r="E42" s="19">
        <v>293280</v>
      </c>
      <c r="F42" s="20">
        <v>293280</v>
      </c>
      <c r="G42" s="19">
        <f t="shared" si="2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3"/>
        <v>293280</v>
      </c>
      <c r="M42" s="19">
        <f t="shared" si="4"/>
        <v>0</v>
      </c>
    </row>
    <row r="43" spans="1:13" ht="17.100000000000001" customHeight="1">
      <c r="A43" s="17" t="s">
        <v>20</v>
      </c>
      <c r="B43" s="17" t="s">
        <v>81</v>
      </c>
      <c r="C43" s="25" t="s">
        <v>82</v>
      </c>
      <c r="D43" s="17" t="s">
        <v>22</v>
      </c>
      <c r="E43" s="19">
        <v>1504000</v>
      </c>
      <c r="F43" s="20">
        <v>1504000</v>
      </c>
      <c r="G43" s="19">
        <f t="shared" si="2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3"/>
        <v>1504000</v>
      </c>
      <c r="M43" s="19">
        <f t="shared" si="4"/>
        <v>0</v>
      </c>
    </row>
    <row r="44" spans="1:13" ht="17.100000000000001" customHeight="1">
      <c r="A44" s="17" t="s">
        <v>20</v>
      </c>
      <c r="B44" s="17" t="s">
        <v>83</v>
      </c>
      <c r="C44" s="25" t="s">
        <v>84</v>
      </c>
      <c r="D44" s="17" t="s">
        <v>22</v>
      </c>
      <c r="E44" s="19">
        <v>260380</v>
      </c>
      <c r="F44" s="20">
        <v>260380</v>
      </c>
      <c r="G44" s="19">
        <f t="shared" si="2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3"/>
        <v>260380</v>
      </c>
      <c r="M44" s="19">
        <f t="shared" si="4"/>
        <v>0</v>
      </c>
    </row>
    <row r="45" spans="1:13" ht="17.100000000000001" customHeight="1">
      <c r="A45" s="17" t="s">
        <v>20</v>
      </c>
      <c r="B45" s="17" t="s">
        <v>91</v>
      </c>
      <c r="C45" s="25" t="s">
        <v>92</v>
      </c>
      <c r="D45" s="17" t="s">
        <v>22</v>
      </c>
      <c r="E45" s="19">
        <v>318660</v>
      </c>
      <c r="F45" s="20">
        <v>318660</v>
      </c>
      <c r="G45" s="19">
        <f t="shared" si="2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3"/>
        <v>318660</v>
      </c>
      <c r="M45" s="19">
        <f t="shared" si="4"/>
        <v>0</v>
      </c>
    </row>
    <row r="46" spans="1:13" ht="17.100000000000001" customHeight="1">
      <c r="A46" s="17" t="s">
        <v>20</v>
      </c>
      <c r="B46" s="17" t="s">
        <v>93</v>
      </c>
      <c r="C46" s="25" t="s">
        <v>94</v>
      </c>
      <c r="D46" s="17" t="s">
        <v>22</v>
      </c>
      <c r="E46" s="19">
        <v>204016</v>
      </c>
      <c r="F46" s="20">
        <v>204016</v>
      </c>
      <c r="G46" s="19">
        <f t="shared" si="2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3"/>
        <v>204016</v>
      </c>
      <c r="M46" s="19">
        <f t="shared" si="4"/>
        <v>0</v>
      </c>
    </row>
    <row r="47" spans="1:13" ht="17.100000000000001" customHeight="1">
      <c r="A47" s="17" t="s">
        <v>20</v>
      </c>
      <c r="B47" s="17" t="s">
        <v>85</v>
      </c>
      <c r="C47" s="25" t="s">
        <v>86</v>
      </c>
      <c r="D47" s="17" t="s">
        <v>22</v>
      </c>
      <c r="E47" s="19">
        <v>133480</v>
      </c>
      <c r="F47" s="20">
        <v>133480</v>
      </c>
      <c r="G47" s="19">
        <f t="shared" si="2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3"/>
        <v>133480</v>
      </c>
      <c r="M47" s="19">
        <f t="shared" si="4"/>
        <v>0</v>
      </c>
    </row>
    <row r="48" spans="1:13" ht="17.100000000000001" customHeight="1">
      <c r="A48" s="17" t="s">
        <v>20</v>
      </c>
      <c r="B48" s="17" t="s">
        <v>87</v>
      </c>
      <c r="C48" s="25" t="s">
        <v>88</v>
      </c>
      <c r="D48" s="17" t="s">
        <v>22</v>
      </c>
      <c r="E48" s="19">
        <v>159800</v>
      </c>
      <c r="F48" s="20">
        <v>159800</v>
      </c>
      <c r="G48" s="19">
        <f t="shared" si="2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3"/>
        <v>159800</v>
      </c>
      <c r="M48" s="19">
        <f t="shared" si="4"/>
        <v>0</v>
      </c>
    </row>
    <row r="49" spans="1:13" ht="17.100000000000001" customHeight="1">
      <c r="A49" s="17" t="s">
        <v>20</v>
      </c>
      <c r="B49" s="17" t="s">
        <v>89</v>
      </c>
      <c r="C49" s="25" t="s">
        <v>90</v>
      </c>
      <c r="D49" s="17" t="s">
        <v>22</v>
      </c>
      <c r="E49" s="19">
        <v>118440</v>
      </c>
      <c r="F49" s="20">
        <v>118440</v>
      </c>
      <c r="G49" s="19">
        <f t="shared" si="2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3"/>
        <v>118440</v>
      </c>
      <c r="M49" s="19">
        <f t="shared" si="4"/>
        <v>0</v>
      </c>
    </row>
    <row r="50" spans="1:13" ht="17.100000000000001" customHeight="1">
      <c r="A50" s="17" t="s">
        <v>20</v>
      </c>
      <c r="B50" s="17" t="s">
        <v>95</v>
      </c>
      <c r="C50" s="25" t="s">
        <v>96</v>
      </c>
      <c r="D50" s="17" t="s">
        <v>22</v>
      </c>
      <c r="E50" s="19">
        <v>102300</v>
      </c>
      <c r="F50" s="20">
        <v>102300</v>
      </c>
      <c r="G50" s="19">
        <f t="shared" si="2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3"/>
        <v>102300</v>
      </c>
      <c r="M50" s="19">
        <f t="shared" si="4"/>
        <v>0</v>
      </c>
    </row>
    <row r="51" spans="1:13" ht="17.100000000000001" customHeight="1">
      <c r="A51" s="17" t="s">
        <v>20</v>
      </c>
      <c r="B51" s="17" t="s">
        <v>97</v>
      </c>
      <c r="C51" s="25" t="s">
        <v>98</v>
      </c>
      <c r="D51" s="17" t="s">
        <v>22</v>
      </c>
      <c r="E51" s="19">
        <v>599500</v>
      </c>
      <c r="F51" s="20">
        <v>599500</v>
      </c>
      <c r="G51" s="19">
        <f t="shared" si="2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3"/>
        <v>599500</v>
      </c>
      <c r="M51" s="19">
        <f t="shared" si="4"/>
        <v>0</v>
      </c>
    </row>
    <row r="52" spans="1:13" ht="17.100000000000001" customHeight="1">
      <c r="A52" s="17" t="s">
        <v>20</v>
      </c>
      <c r="B52" s="17" t="s">
        <v>99</v>
      </c>
      <c r="C52" s="25" t="s">
        <v>100</v>
      </c>
      <c r="D52" s="17" t="s">
        <v>22</v>
      </c>
      <c r="E52" s="19">
        <v>33840</v>
      </c>
      <c r="F52" s="20">
        <v>33840</v>
      </c>
      <c r="G52" s="19">
        <f t="shared" si="2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3"/>
        <v>33840</v>
      </c>
      <c r="M52" s="19">
        <f t="shared" si="4"/>
        <v>0</v>
      </c>
    </row>
    <row r="53" spans="1:13" ht="17.100000000000001" customHeight="1">
      <c r="A53" s="17" t="s">
        <v>20</v>
      </c>
      <c r="B53" s="17" t="s">
        <v>101</v>
      </c>
      <c r="C53" s="25" t="s">
        <v>102</v>
      </c>
      <c r="D53" s="17" t="s">
        <v>22</v>
      </c>
      <c r="E53" s="19">
        <v>293280</v>
      </c>
      <c r="F53" s="20">
        <v>293280</v>
      </c>
      <c r="G53" s="19">
        <f t="shared" si="2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3"/>
        <v>293280</v>
      </c>
      <c r="M53" s="19">
        <f t="shared" si="4"/>
        <v>0</v>
      </c>
    </row>
    <row r="54" spans="1:13" ht="17.100000000000001" customHeight="1">
      <c r="A54" s="17" t="s">
        <v>20</v>
      </c>
      <c r="B54" s="17" t="s">
        <v>103</v>
      </c>
      <c r="C54" s="25" t="s">
        <v>104</v>
      </c>
      <c r="D54" s="17" t="s">
        <v>22</v>
      </c>
      <c r="E54" s="19">
        <v>35720</v>
      </c>
      <c r="F54" s="20">
        <v>35720</v>
      </c>
      <c r="G54" s="19">
        <f t="shared" si="2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3"/>
        <v>35720</v>
      </c>
      <c r="M54" s="19">
        <f t="shared" si="4"/>
        <v>0</v>
      </c>
    </row>
    <row r="55" spans="1:13" ht="17.100000000000001" customHeight="1">
      <c r="A55" s="17" t="s">
        <v>20</v>
      </c>
      <c r="B55" s="17" t="s">
        <v>105</v>
      </c>
      <c r="C55" s="25" t="s">
        <v>106</v>
      </c>
      <c r="D55" s="17" t="s">
        <v>22</v>
      </c>
      <c r="E55" s="19">
        <v>56400</v>
      </c>
      <c r="F55" s="20">
        <v>56400</v>
      </c>
      <c r="G55" s="19">
        <f t="shared" si="2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3"/>
        <v>56400</v>
      </c>
      <c r="M55" s="19">
        <f t="shared" si="4"/>
        <v>0</v>
      </c>
    </row>
    <row r="56" spans="1:13" ht="17.100000000000001" customHeight="1">
      <c r="A56" s="17" t="s">
        <v>20</v>
      </c>
      <c r="B56" s="17" t="s">
        <v>107</v>
      </c>
      <c r="C56" s="25" t="s">
        <v>108</v>
      </c>
      <c r="D56" s="17" t="s">
        <v>22</v>
      </c>
      <c r="E56" s="19">
        <v>163680</v>
      </c>
      <c r="F56" s="20">
        <v>163680</v>
      </c>
      <c r="G56" s="19">
        <f t="shared" si="2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3"/>
        <v>163680</v>
      </c>
      <c r="M56" s="19">
        <f t="shared" si="4"/>
        <v>0</v>
      </c>
    </row>
    <row r="57" spans="1:13" ht="17.100000000000001" customHeight="1">
      <c r="A57" s="17" t="s">
        <v>20</v>
      </c>
      <c r="B57" s="17" t="s">
        <v>109</v>
      </c>
      <c r="C57" s="25" t="s">
        <v>110</v>
      </c>
      <c r="D57" s="17" t="s">
        <v>22</v>
      </c>
      <c r="E57" s="19">
        <v>28200</v>
      </c>
      <c r="F57" s="20">
        <v>28200</v>
      </c>
      <c r="G57" s="19">
        <f t="shared" si="2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3"/>
        <v>28200</v>
      </c>
      <c r="M57" s="19">
        <f t="shared" si="4"/>
        <v>0</v>
      </c>
    </row>
    <row r="58" spans="1:13" ht="17.100000000000001" customHeight="1">
      <c r="A58" s="17" t="s">
        <v>20</v>
      </c>
      <c r="B58" s="17" t="s">
        <v>111</v>
      </c>
      <c r="C58" s="25" t="s">
        <v>112</v>
      </c>
      <c r="D58" s="17" t="s">
        <v>22</v>
      </c>
      <c r="E58" s="19">
        <v>2030400</v>
      </c>
      <c r="F58" s="20">
        <v>2030400</v>
      </c>
      <c r="G58" s="19">
        <f t="shared" si="2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3"/>
        <v>2030400</v>
      </c>
      <c r="M58" s="19">
        <f t="shared" si="4"/>
        <v>0</v>
      </c>
    </row>
    <row r="59" spans="1:13" ht="17.100000000000001" customHeight="1">
      <c r="A59" s="17" t="s">
        <v>20</v>
      </c>
      <c r="B59" s="17" t="s">
        <v>113</v>
      </c>
      <c r="C59" s="25" t="s">
        <v>114</v>
      </c>
      <c r="D59" s="17" t="s">
        <v>22</v>
      </c>
      <c r="E59" s="19">
        <v>122200</v>
      </c>
      <c r="F59" s="20">
        <v>122200</v>
      </c>
      <c r="G59" s="19">
        <f t="shared" si="2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3"/>
        <v>122200</v>
      </c>
      <c r="M59" s="19">
        <f t="shared" si="4"/>
        <v>0</v>
      </c>
    </row>
    <row r="60" spans="1:13" ht="17.100000000000001" customHeight="1">
      <c r="A60" s="17" t="s">
        <v>20</v>
      </c>
      <c r="B60" s="17" t="s">
        <v>115</v>
      </c>
      <c r="C60" s="25" t="s">
        <v>116</v>
      </c>
      <c r="D60" s="17" t="s">
        <v>22</v>
      </c>
      <c r="E60" s="19">
        <v>465300</v>
      </c>
      <c r="F60" s="20">
        <v>465300</v>
      </c>
      <c r="G60" s="19">
        <f t="shared" si="2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3"/>
        <v>465300</v>
      </c>
      <c r="M60" s="19">
        <f t="shared" si="4"/>
        <v>0</v>
      </c>
    </row>
    <row r="61" spans="1:13" ht="17.100000000000001" customHeight="1">
      <c r="A61" s="17" t="s">
        <v>20</v>
      </c>
      <c r="B61" s="17" t="s">
        <v>117</v>
      </c>
      <c r="C61" s="25" t="s">
        <v>118</v>
      </c>
      <c r="D61" s="17" t="s">
        <v>22</v>
      </c>
      <c r="E61" s="19">
        <v>25575</v>
      </c>
      <c r="F61" s="20">
        <v>25575</v>
      </c>
      <c r="G61" s="19">
        <f t="shared" si="2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3"/>
        <v>25575</v>
      </c>
      <c r="M61" s="19">
        <f t="shared" si="4"/>
        <v>0</v>
      </c>
    </row>
    <row r="62" spans="1:13" ht="17.100000000000001" customHeight="1">
      <c r="A62" s="17" t="s">
        <v>20</v>
      </c>
      <c r="B62" s="17" t="s">
        <v>119</v>
      </c>
      <c r="C62" s="25" t="s">
        <v>120</v>
      </c>
      <c r="D62" s="17" t="s">
        <v>22</v>
      </c>
      <c r="E62" s="19">
        <v>103400</v>
      </c>
      <c r="F62" s="20">
        <v>103400</v>
      </c>
      <c r="G62" s="19">
        <f t="shared" si="2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3"/>
        <v>103400</v>
      </c>
      <c r="M62" s="19">
        <f t="shared" si="4"/>
        <v>0</v>
      </c>
    </row>
    <row r="63" spans="1:13" ht="17.100000000000001" customHeight="1">
      <c r="A63" s="17" t="s">
        <v>20</v>
      </c>
      <c r="B63" s="17" t="s">
        <v>125</v>
      </c>
      <c r="C63" s="25" t="s">
        <v>120</v>
      </c>
      <c r="D63" s="17" t="s">
        <v>22</v>
      </c>
      <c r="E63" s="19">
        <v>493500</v>
      </c>
      <c r="F63" s="20">
        <v>493500</v>
      </c>
      <c r="G63" s="19">
        <f t="shared" si="2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3"/>
        <v>493500</v>
      </c>
      <c r="M63" s="19">
        <f t="shared" si="4"/>
        <v>0</v>
      </c>
    </row>
    <row r="64" spans="1:13" ht="17.100000000000001" customHeight="1">
      <c r="A64" s="17" t="s">
        <v>20</v>
      </c>
      <c r="B64" s="17" t="s">
        <v>136</v>
      </c>
      <c r="C64" s="25" t="s">
        <v>137</v>
      </c>
      <c r="D64" s="17" t="s">
        <v>22</v>
      </c>
      <c r="E64" s="19">
        <v>1710800</v>
      </c>
      <c r="F64" s="20">
        <v>1710800</v>
      </c>
      <c r="G64" s="19">
        <f t="shared" si="2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3"/>
        <v>1710800</v>
      </c>
      <c r="M64" s="19">
        <f t="shared" si="4"/>
        <v>0</v>
      </c>
    </row>
    <row r="65" spans="1:13" ht="17.100000000000001" customHeight="1">
      <c r="A65" s="17" t="s">
        <v>20</v>
      </c>
      <c r="B65" s="17" t="s">
        <v>138</v>
      </c>
      <c r="C65" s="25" t="s">
        <v>139</v>
      </c>
      <c r="D65" s="17" t="s">
        <v>22</v>
      </c>
      <c r="E65" s="19">
        <v>935300</v>
      </c>
      <c r="F65" s="20">
        <v>935300</v>
      </c>
      <c r="G65" s="19">
        <f t="shared" si="2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3"/>
        <v>935300</v>
      </c>
      <c r="M65" s="19">
        <f t="shared" si="4"/>
        <v>0</v>
      </c>
    </row>
    <row r="66" spans="1:13" ht="17.100000000000001" customHeight="1">
      <c r="A66" s="17" t="s">
        <v>20</v>
      </c>
      <c r="B66" s="17" t="s">
        <v>121</v>
      </c>
      <c r="C66" s="25" t="s">
        <v>122</v>
      </c>
      <c r="D66" s="17" t="s">
        <v>22</v>
      </c>
      <c r="E66" s="19">
        <v>1556640</v>
      </c>
      <c r="F66" s="20">
        <v>1556640</v>
      </c>
      <c r="G66" s="19">
        <f t="shared" si="2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3"/>
        <v>1556640</v>
      </c>
      <c r="M66" s="19">
        <f t="shared" si="4"/>
        <v>0</v>
      </c>
    </row>
    <row r="67" spans="1:13" ht="17.100000000000001" customHeight="1">
      <c r="A67" s="17" t="s">
        <v>20</v>
      </c>
      <c r="B67" s="17" t="s">
        <v>123</v>
      </c>
      <c r="C67" s="25" t="s">
        <v>124</v>
      </c>
      <c r="D67" s="17" t="s">
        <v>22</v>
      </c>
      <c r="E67" s="19">
        <v>342160</v>
      </c>
      <c r="F67" s="20">
        <v>342160</v>
      </c>
      <c r="G67" s="19">
        <f t="shared" si="2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3"/>
        <v>342160</v>
      </c>
      <c r="M67" s="19">
        <f t="shared" si="4"/>
        <v>0</v>
      </c>
    </row>
    <row r="68" spans="1:13" ht="17.100000000000001" customHeight="1">
      <c r="A68" s="17" t="s">
        <v>20</v>
      </c>
      <c r="B68" s="17" t="s">
        <v>140</v>
      </c>
      <c r="C68" s="25" t="s">
        <v>141</v>
      </c>
      <c r="D68" s="17" t="s">
        <v>22</v>
      </c>
      <c r="E68" s="19">
        <v>146640</v>
      </c>
      <c r="F68" s="20">
        <v>146640</v>
      </c>
      <c r="G68" s="19">
        <f t="shared" si="2"/>
        <v>0</v>
      </c>
      <c r="H68" s="19">
        <v>0</v>
      </c>
      <c r="I68" s="19">
        <v>0</v>
      </c>
      <c r="J68" s="21" t="s">
        <v>7</v>
      </c>
      <c r="K68" s="22">
        <f t="shared" ref="K68:K131" si="5">ROUND((G68)*0.451,0)</f>
        <v>0</v>
      </c>
      <c r="L68" s="19">
        <f t="shared" si="3"/>
        <v>146640</v>
      </c>
      <c r="M68" s="19">
        <f t="shared" si="4"/>
        <v>0</v>
      </c>
    </row>
    <row r="69" spans="1:13" ht="17.100000000000001" customHeight="1">
      <c r="A69" s="17" t="s">
        <v>20</v>
      </c>
      <c r="B69" s="17" t="s">
        <v>142</v>
      </c>
      <c r="C69" s="25" t="s">
        <v>143</v>
      </c>
      <c r="D69" s="17" t="s">
        <v>22</v>
      </c>
      <c r="E69" s="19">
        <v>454020</v>
      </c>
      <c r="F69" s="20">
        <v>454020</v>
      </c>
      <c r="G69" s="19">
        <f t="shared" si="2"/>
        <v>0</v>
      </c>
      <c r="H69" s="19">
        <v>0</v>
      </c>
      <c r="I69" s="19">
        <v>0</v>
      </c>
      <c r="J69" s="21" t="s">
        <v>7</v>
      </c>
      <c r="K69" s="22">
        <f t="shared" si="5"/>
        <v>0</v>
      </c>
      <c r="L69" s="19">
        <f t="shared" si="3"/>
        <v>454020</v>
      </c>
      <c r="M69" s="19">
        <f t="shared" si="4"/>
        <v>0</v>
      </c>
    </row>
    <row r="70" spans="1:13" ht="17.100000000000001" customHeight="1">
      <c r="A70" s="17" t="s">
        <v>20</v>
      </c>
      <c r="B70" s="17" t="s">
        <v>126</v>
      </c>
      <c r="C70" s="25" t="s">
        <v>127</v>
      </c>
      <c r="D70" s="17" t="s">
        <v>22</v>
      </c>
      <c r="E70" s="19">
        <v>947520</v>
      </c>
      <c r="F70" s="20">
        <v>947520</v>
      </c>
      <c r="G70" s="19">
        <f t="shared" si="2"/>
        <v>0</v>
      </c>
      <c r="H70" s="19">
        <v>0</v>
      </c>
      <c r="I70" s="19">
        <v>0</v>
      </c>
      <c r="J70" s="21" t="s">
        <v>7</v>
      </c>
      <c r="K70" s="22">
        <f t="shared" si="5"/>
        <v>0</v>
      </c>
      <c r="L70" s="19">
        <f t="shared" si="3"/>
        <v>947520</v>
      </c>
      <c r="M70" s="19">
        <f t="shared" si="4"/>
        <v>0</v>
      </c>
    </row>
    <row r="71" spans="1:13" ht="17.100000000000001" customHeight="1">
      <c r="A71" s="17" t="s">
        <v>20</v>
      </c>
      <c r="B71" s="17" t="s">
        <v>130</v>
      </c>
      <c r="C71" s="25" t="s">
        <v>131</v>
      </c>
      <c r="D71" s="17" t="s">
        <v>22</v>
      </c>
      <c r="E71" s="19">
        <v>2192080</v>
      </c>
      <c r="F71" s="20">
        <v>2192080</v>
      </c>
      <c r="G71" s="19">
        <f t="shared" si="2"/>
        <v>0</v>
      </c>
      <c r="H71" s="19">
        <v>0</v>
      </c>
      <c r="I71" s="19">
        <v>0</v>
      </c>
      <c r="J71" s="21" t="s">
        <v>7</v>
      </c>
      <c r="K71" s="22">
        <f t="shared" si="5"/>
        <v>0</v>
      </c>
      <c r="L71" s="19">
        <f t="shared" si="3"/>
        <v>2192080</v>
      </c>
      <c r="M71" s="19">
        <f t="shared" si="4"/>
        <v>0</v>
      </c>
    </row>
    <row r="72" spans="1:13" ht="17.100000000000001" customHeight="1">
      <c r="A72" s="17" t="s">
        <v>20</v>
      </c>
      <c r="B72" s="17" t="s">
        <v>132</v>
      </c>
      <c r="C72" s="25" t="s">
        <v>133</v>
      </c>
      <c r="D72" s="17" t="s">
        <v>22</v>
      </c>
      <c r="E72" s="19">
        <v>340280</v>
      </c>
      <c r="F72" s="20">
        <v>340280</v>
      </c>
      <c r="G72" s="19">
        <f t="shared" si="2"/>
        <v>0</v>
      </c>
      <c r="H72" s="19">
        <v>0</v>
      </c>
      <c r="I72" s="19">
        <v>0</v>
      </c>
      <c r="J72" s="21" t="s">
        <v>7</v>
      </c>
      <c r="K72" s="22">
        <f t="shared" si="5"/>
        <v>0</v>
      </c>
      <c r="L72" s="19">
        <f t="shared" si="3"/>
        <v>340280</v>
      </c>
      <c r="M72" s="19">
        <f t="shared" si="4"/>
        <v>0</v>
      </c>
    </row>
    <row r="73" spans="1:13" ht="17.100000000000001" customHeight="1">
      <c r="A73" s="17" t="s">
        <v>20</v>
      </c>
      <c r="B73" s="17" t="s">
        <v>134</v>
      </c>
      <c r="C73" s="25" t="s">
        <v>135</v>
      </c>
      <c r="D73" s="17" t="s">
        <v>22</v>
      </c>
      <c r="E73" s="19">
        <v>645780</v>
      </c>
      <c r="F73" s="20">
        <v>645780</v>
      </c>
      <c r="G73" s="19">
        <f t="shared" si="2"/>
        <v>0</v>
      </c>
      <c r="H73" s="19">
        <v>0</v>
      </c>
      <c r="I73" s="19">
        <v>0</v>
      </c>
      <c r="J73" s="21" t="s">
        <v>7</v>
      </c>
      <c r="K73" s="22">
        <f t="shared" si="5"/>
        <v>0</v>
      </c>
      <c r="L73" s="19">
        <f t="shared" si="3"/>
        <v>645780</v>
      </c>
      <c r="M73" s="19">
        <f t="shared" si="4"/>
        <v>0</v>
      </c>
    </row>
    <row r="74" spans="1:13" ht="17.100000000000001" customHeight="1">
      <c r="A74" s="17" t="s">
        <v>20</v>
      </c>
      <c r="B74" s="17" t="s">
        <v>128</v>
      </c>
      <c r="C74" s="25" t="s">
        <v>129</v>
      </c>
      <c r="D74" s="17" t="s">
        <v>22</v>
      </c>
      <c r="E74" s="19">
        <v>165440</v>
      </c>
      <c r="F74" s="20">
        <v>165440</v>
      </c>
      <c r="G74" s="19">
        <f t="shared" ref="G74:G137" si="6">E74-F74</f>
        <v>0</v>
      </c>
      <c r="H74" s="19">
        <v>0</v>
      </c>
      <c r="I74" s="19">
        <v>0</v>
      </c>
      <c r="J74" s="21" t="s">
        <v>7</v>
      </c>
      <c r="K74" s="22">
        <f t="shared" si="5"/>
        <v>0</v>
      </c>
      <c r="L74" s="19">
        <f t="shared" ref="L74:L137" si="7">F74+K74</f>
        <v>165440</v>
      </c>
      <c r="M74" s="19">
        <f t="shared" ref="M74:M137" si="8">E74-L74</f>
        <v>0</v>
      </c>
    </row>
    <row r="75" spans="1:13" ht="17.100000000000001" customHeight="1">
      <c r="A75" s="17" t="s">
        <v>20</v>
      </c>
      <c r="B75" s="17" t="s">
        <v>144</v>
      </c>
      <c r="C75" s="25" t="s">
        <v>145</v>
      </c>
      <c r="D75" s="17" t="s">
        <v>22</v>
      </c>
      <c r="E75" s="19">
        <v>107415</v>
      </c>
      <c r="F75" s="20">
        <v>107415</v>
      </c>
      <c r="G75" s="19">
        <f t="shared" si="6"/>
        <v>0</v>
      </c>
      <c r="H75" s="19">
        <v>0</v>
      </c>
      <c r="I75" s="19">
        <v>0</v>
      </c>
      <c r="J75" s="21" t="s">
        <v>7</v>
      </c>
      <c r="K75" s="22">
        <f t="shared" si="5"/>
        <v>0</v>
      </c>
      <c r="L75" s="19">
        <f t="shared" si="7"/>
        <v>107415</v>
      </c>
      <c r="M75" s="19">
        <f t="shared" si="8"/>
        <v>0</v>
      </c>
    </row>
    <row r="76" spans="1:13" ht="17.100000000000001" customHeight="1">
      <c r="A76" s="17" t="s">
        <v>20</v>
      </c>
      <c r="B76" s="17" t="s">
        <v>146</v>
      </c>
      <c r="C76" s="25" t="s">
        <v>147</v>
      </c>
      <c r="D76" s="17" t="s">
        <v>22</v>
      </c>
      <c r="E76" s="19">
        <v>81840</v>
      </c>
      <c r="F76" s="20">
        <v>81840</v>
      </c>
      <c r="G76" s="19">
        <f t="shared" si="6"/>
        <v>0</v>
      </c>
      <c r="H76" s="19">
        <v>0</v>
      </c>
      <c r="I76" s="19">
        <v>0</v>
      </c>
      <c r="J76" s="21" t="s">
        <v>7</v>
      </c>
      <c r="K76" s="22">
        <f t="shared" si="5"/>
        <v>0</v>
      </c>
      <c r="L76" s="19">
        <f t="shared" si="7"/>
        <v>81840</v>
      </c>
      <c r="M76" s="19">
        <f t="shared" si="8"/>
        <v>0</v>
      </c>
    </row>
    <row r="77" spans="1:13" ht="17.100000000000001" customHeight="1">
      <c r="A77" s="17" t="s">
        <v>20</v>
      </c>
      <c r="B77" s="17" t="s">
        <v>148</v>
      </c>
      <c r="C77" s="25" t="s">
        <v>149</v>
      </c>
      <c r="D77" s="17" t="s">
        <v>22</v>
      </c>
      <c r="E77" s="19">
        <v>122760</v>
      </c>
      <c r="F77" s="20">
        <v>122760</v>
      </c>
      <c r="G77" s="19">
        <f t="shared" si="6"/>
        <v>0</v>
      </c>
      <c r="H77" s="19">
        <v>0</v>
      </c>
      <c r="I77" s="19">
        <v>0</v>
      </c>
      <c r="J77" s="21" t="s">
        <v>7</v>
      </c>
      <c r="K77" s="22">
        <f t="shared" si="5"/>
        <v>0</v>
      </c>
      <c r="L77" s="19">
        <f t="shared" si="7"/>
        <v>122760</v>
      </c>
      <c r="M77" s="19">
        <f t="shared" si="8"/>
        <v>0</v>
      </c>
    </row>
    <row r="78" spans="1:13" ht="17.100000000000001" customHeight="1">
      <c r="A78" s="17" t="s">
        <v>20</v>
      </c>
      <c r="B78" s="17" t="s">
        <v>150</v>
      </c>
      <c r="C78" s="25" t="s">
        <v>151</v>
      </c>
      <c r="D78" s="17" t="s">
        <v>22</v>
      </c>
      <c r="E78" s="19">
        <v>155100</v>
      </c>
      <c r="F78" s="20">
        <v>155100</v>
      </c>
      <c r="G78" s="19">
        <f t="shared" si="6"/>
        <v>0</v>
      </c>
      <c r="H78" s="19">
        <v>0</v>
      </c>
      <c r="I78" s="19">
        <v>0</v>
      </c>
      <c r="J78" s="21" t="s">
        <v>7</v>
      </c>
      <c r="K78" s="22">
        <f t="shared" si="5"/>
        <v>0</v>
      </c>
      <c r="L78" s="19">
        <f t="shared" si="7"/>
        <v>155100</v>
      </c>
      <c r="M78" s="19">
        <f t="shared" si="8"/>
        <v>0</v>
      </c>
    </row>
    <row r="79" spans="1:13" ht="17.100000000000001" customHeight="1">
      <c r="A79" s="17" t="s">
        <v>20</v>
      </c>
      <c r="B79" s="17" t="s">
        <v>152</v>
      </c>
      <c r="C79" s="25" t="s">
        <v>153</v>
      </c>
      <c r="D79" s="17" t="s">
        <v>22</v>
      </c>
      <c r="E79" s="19">
        <v>327120</v>
      </c>
      <c r="F79" s="20">
        <v>327120</v>
      </c>
      <c r="G79" s="19">
        <f t="shared" si="6"/>
        <v>0</v>
      </c>
      <c r="H79" s="19">
        <v>0</v>
      </c>
      <c r="I79" s="19">
        <v>0</v>
      </c>
      <c r="J79" s="21" t="s">
        <v>7</v>
      </c>
      <c r="K79" s="22">
        <f t="shared" si="5"/>
        <v>0</v>
      </c>
      <c r="L79" s="19">
        <f t="shared" si="7"/>
        <v>327120</v>
      </c>
      <c r="M79" s="19">
        <f t="shared" si="8"/>
        <v>0</v>
      </c>
    </row>
    <row r="80" spans="1:13" ht="17.100000000000001" customHeight="1">
      <c r="A80" s="17" t="s">
        <v>20</v>
      </c>
      <c r="B80" s="17" t="s">
        <v>154</v>
      </c>
      <c r="C80" s="25" t="s">
        <v>155</v>
      </c>
      <c r="D80" s="17" t="s">
        <v>22</v>
      </c>
      <c r="E80" s="19">
        <v>490680</v>
      </c>
      <c r="F80" s="20">
        <v>490680</v>
      </c>
      <c r="G80" s="19">
        <f t="shared" si="6"/>
        <v>0</v>
      </c>
      <c r="H80" s="19">
        <v>0</v>
      </c>
      <c r="I80" s="19">
        <v>0</v>
      </c>
      <c r="J80" s="21" t="s">
        <v>7</v>
      </c>
      <c r="K80" s="22">
        <f t="shared" si="5"/>
        <v>0</v>
      </c>
      <c r="L80" s="19">
        <f t="shared" si="7"/>
        <v>490680</v>
      </c>
      <c r="M80" s="19">
        <f t="shared" si="8"/>
        <v>0</v>
      </c>
    </row>
    <row r="81" spans="1:13" ht="17.100000000000001" customHeight="1">
      <c r="A81" s="17" t="s">
        <v>20</v>
      </c>
      <c r="B81" s="17" t="s">
        <v>156</v>
      </c>
      <c r="C81" s="25" t="s">
        <v>157</v>
      </c>
      <c r="D81" s="17" t="s">
        <v>22</v>
      </c>
      <c r="E81" s="19">
        <v>917440</v>
      </c>
      <c r="F81" s="20">
        <v>917440</v>
      </c>
      <c r="G81" s="19">
        <f t="shared" si="6"/>
        <v>0</v>
      </c>
      <c r="H81" s="19">
        <v>0</v>
      </c>
      <c r="I81" s="19">
        <v>0</v>
      </c>
      <c r="J81" s="21" t="s">
        <v>7</v>
      </c>
      <c r="K81" s="22">
        <f t="shared" si="5"/>
        <v>0</v>
      </c>
      <c r="L81" s="19">
        <f t="shared" si="7"/>
        <v>917440</v>
      </c>
      <c r="M81" s="19">
        <f t="shared" si="8"/>
        <v>0</v>
      </c>
    </row>
    <row r="82" spans="1:13" ht="17.100000000000001" customHeight="1">
      <c r="A82" s="17" t="s">
        <v>20</v>
      </c>
      <c r="B82" s="17" t="s">
        <v>158</v>
      </c>
      <c r="C82" s="25" t="s">
        <v>159</v>
      </c>
      <c r="D82" s="17" t="s">
        <v>22</v>
      </c>
      <c r="E82" s="19">
        <v>272600</v>
      </c>
      <c r="F82" s="20">
        <v>272600</v>
      </c>
      <c r="G82" s="19">
        <f t="shared" si="6"/>
        <v>0</v>
      </c>
      <c r="H82" s="19">
        <v>0</v>
      </c>
      <c r="I82" s="19">
        <v>0</v>
      </c>
      <c r="J82" s="21" t="s">
        <v>7</v>
      </c>
      <c r="K82" s="22">
        <f t="shared" si="5"/>
        <v>0</v>
      </c>
      <c r="L82" s="19">
        <f t="shared" si="7"/>
        <v>272600</v>
      </c>
      <c r="M82" s="19">
        <f t="shared" si="8"/>
        <v>0</v>
      </c>
    </row>
    <row r="83" spans="1:13" ht="17.100000000000001" customHeight="1">
      <c r="A83" s="17" t="s">
        <v>20</v>
      </c>
      <c r="B83" s="17" t="s">
        <v>160</v>
      </c>
      <c r="C83" s="25" t="s">
        <v>159</v>
      </c>
      <c r="D83" s="17" t="s">
        <v>22</v>
      </c>
      <c r="E83" s="19">
        <v>223720</v>
      </c>
      <c r="F83" s="20">
        <v>223720</v>
      </c>
      <c r="G83" s="19">
        <f t="shared" si="6"/>
        <v>0</v>
      </c>
      <c r="H83" s="19">
        <v>0</v>
      </c>
      <c r="I83" s="19">
        <v>0</v>
      </c>
      <c r="J83" s="21" t="s">
        <v>7</v>
      </c>
      <c r="K83" s="22">
        <f t="shared" si="5"/>
        <v>0</v>
      </c>
      <c r="L83" s="19">
        <f t="shared" si="7"/>
        <v>223720</v>
      </c>
      <c r="M83" s="19">
        <f t="shared" si="8"/>
        <v>0</v>
      </c>
    </row>
    <row r="84" spans="1:13" ht="17.100000000000001" customHeight="1">
      <c r="A84" s="17" t="s">
        <v>20</v>
      </c>
      <c r="B84" s="17" t="s">
        <v>161</v>
      </c>
      <c r="C84" s="25" t="s">
        <v>162</v>
      </c>
      <c r="D84" s="17" t="s">
        <v>22</v>
      </c>
      <c r="E84" s="19">
        <v>43240</v>
      </c>
      <c r="F84" s="20">
        <v>43240</v>
      </c>
      <c r="G84" s="19">
        <f t="shared" si="6"/>
        <v>0</v>
      </c>
      <c r="H84" s="19">
        <v>0</v>
      </c>
      <c r="I84" s="19">
        <v>0</v>
      </c>
      <c r="J84" s="21" t="s">
        <v>7</v>
      </c>
      <c r="K84" s="22">
        <f t="shared" si="5"/>
        <v>0</v>
      </c>
      <c r="L84" s="19">
        <f t="shared" si="7"/>
        <v>43240</v>
      </c>
      <c r="M84" s="19">
        <f t="shared" si="8"/>
        <v>0</v>
      </c>
    </row>
    <row r="85" spans="1:13" ht="17.100000000000001" customHeight="1">
      <c r="A85" s="17" t="s">
        <v>20</v>
      </c>
      <c r="B85" s="17" t="s">
        <v>163</v>
      </c>
      <c r="C85" s="25" t="s">
        <v>162</v>
      </c>
      <c r="D85" s="17" t="s">
        <v>22</v>
      </c>
      <c r="E85" s="19">
        <v>33840</v>
      </c>
      <c r="F85" s="20">
        <v>33840</v>
      </c>
      <c r="G85" s="19">
        <f t="shared" si="6"/>
        <v>0</v>
      </c>
      <c r="H85" s="19">
        <v>0</v>
      </c>
      <c r="I85" s="19">
        <v>0</v>
      </c>
      <c r="J85" s="21" t="s">
        <v>7</v>
      </c>
      <c r="K85" s="22">
        <f t="shared" si="5"/>
        <v>0</v>
      </c>
      <c r="L85" s="19">
        <f t="shared" si="7"/>
        <v>33840</v>
      </c>
      <c r="M85" s="19">
        <f t="shared" si="8"/>
        <v>0</v>
      </c>
    </row>
    <row r="86" spans="1:13" ht="17.100000000000001" customHeight="1">
      <c r="A86" s="17" t="s">
        <v>20</v>
      </c>
      <c r="B86" s="17" t="s">
        <v>164</v>
      </c>
      <c r="C86" s="25" t="s">
        <v>162</v>
      </c>
      <c r="D86" s="17" t="s">
        <v>22</v>
      </c>
      <c r="E86" s="19">
        <v>45120</v>
      </c>
      <c r="F86" s="20">
        <v>45120</v>
      </c>
      <c r="G86" s="19">
        <f t="shared" si="6"/>
        <v>0</v>
      </c>
      <c r="H86" s="19">
        <v>0</v>
      </c>
      <c r="I86" s="19">
        <v>0</v>
      </c>
      <c r="J86" s="21" t="s">
        <v>7</v>
      </c>
      <c r="K86" s="22">
        <f t="shared" si="5"/>
        <v>0</v>
      </c>
      <c r="L86" s="19">
        <f t="shared" si="7"/>
        <v>45120</v>
      </c>
      <c r="M86" s="19">
        <f t="shared" si="8"/>
        <v>0</v>
      </c>
    </row>
    <row r="87" spans="1:13" ht="17.100000000000001" customHeight="1">
      <c r="A87" s="17" t="s">
        <v>20</v>
      </c>
      <c r="B87" s="17" t="s">
        <v>11</v>
      </c>
      <c r="C87" s="25" t="s">
        <v>26</v>
      </c>
      <c r="D87" s="17" t="s">
        <v>22</v>
      </c>
      <c r="E87" s="19">
        <v>229360</v>
      </c>
      <c r="F87" s="20">
        <v>229360</v>
      </c>
      <c r="G87" s="19">
        <f t="shared" si="6"/>
        <v>0</v>
      </c>
      <c r="H87" s="19">
        <v>0</v>
      </c>
      <c r="I87" s="19">
        <v>0</v>
      </c>
      <c r="J87" s="21" t="s">
        <v>7</v>
      </c>
      <c r="K87" s="22">
        <f t="shared" si="5"/>
        <v>0</v>
      </c>
      <c r="L87" s="19">
        <f t="shared" si="7"/>
        <v>229360</v>
      </c>
      <c r="M87" s="19">
        <f t="shared" si="8"/>
        <v>0</v>
      </c>
    </row>
    <row r="88" spans="1:13" ht="17.100000000000001" customHeight="1">
      <c r="A88" s="17" t="s">
        <v>20</v>
      </c>
      <c r="B88" s="17" t="s">
        <v>168</v>
      </c>
      <c r="C88" s="25" t="s">
        <v>169</v>
      </c>
      <c r="D88" s="17" t="s">
        <v>167</v>
      </c>
      <c r="E88" s="19">
        <v>159500</v>
      </c>
      <c r="F88" s="20">
        <v>159500</v>
      </c>
      <c r="G88" s="19">
        <f t="shared" si="6"/>
        <v>0</v>
      </c>
      <c r="H88" s="19">
        <v>0</v>
      </c>
      <c r="I88" s="19">
        <v>0</v>
      </c>
      <c r="J88" s="21" t="s">
        <v>7</v>
      </c>
      <c r="K88" s="22">
        <f t="shared" si="5"/>
        <v>0</v>
      </c>
      <c r="L88" s="19">
        <f t="shared" si="7"/>
        <v>159500</v>
      </c>
      <c r="M88" s="19">
        <f t="shared" si="8"/>
        <v>0</v>
      </c>
    </row>
    <row r="89" spans="1:13" ht="17.100000000000001" customHeight="1">
      <c r="A89" s="17" t="s">
        <v>20</v>
      </c>
      <c r="B89" s="17" t="s">
        <v>170</v>
      </c>
      <c r="C89" s="25" t="s">
        <v>171</v>
      </c>
      <c r="D89" s="17" t="s">
        <v>167</v>
      </c>
      <c r="E89" s="19">
        <v>291500</v>
      </c>
      <c r="F89" s="20">
        <v>291500</v>
      </c>
      <c r="G89" s="19">
        <f t="shared" si="6"/>
        <v>0</v>
      </c>
      <c r="H89" s="19">
        <v>0</v>
      </c>
      <c r="I89" s="19">
        <v>0</v>
      </c>
      <c r="J89" s="21" t="s">
        <v>7</v>
      </c>
      <c r="K89" s="22">
        <f t="shared" si="5"/>
        <v>0</v>
      </c>
      <c r="L89" s="19">
        <f t="shared" si="7"/>
        <v>291500</v>
      </c>
      <c r="M89" s="19">
        <f t="shared" si="8"/>
        <v>0</v>
      </c>
    </row>
    <row r="90" spans="1:13" ht="17.100000000000001" customHeight="1">
      <c r="A90" s="17" t="s">
        <v>20</v>
      </c>
      <c r="B90" s="17" t="s">
        <v>172</v>
      </c>
      <c r="C90" s="25" t="s">
        <v>173</v>
      </c>
      <c r="D90" s="17" t="s">
        <v>167</v>
      </c>
      <c r="E90" s="19">
        <v>6760000</v>
      </c>
      <c r="F90" s="20">
        <v>6760000</v>
      </c>
      <c r="G90" s="19">
        <f t="shared" si="6"/>
        <v>0</v>
      </c>
      <c r="H90" s="19">
        <v>0</v>
      </c>
      <c r="I90" s="19">
        <v>0</v>
      </c>
      <c r="J90" s="21" t="s">
        <v>7</v>
      </c>
      <c r="K90" s="22">
        <f t="shared" si="5"/>
        <v>0</v>
      </c>
      <c r="L90" s="19">
        <f t="shared" si="7"/>
        <v>6760000</v>
      </c>
      <c r="M90" s="19">
        <f t="shared" si="8"/>
        <v>0</v>
      </c>
    </row>
    <row r="91" spans="1:13" ht="17.100000000000001" customHeight="1">
      <c r="A91" s="17" t="s">
        <v>20</v>
      </c>
      <c r="B91" s="17" t="s">
        <v>174</v>
      </c>
      <c r="C91" s="25" t="s">
        <v>175</v>
      </c>
      <c r="D91" s="17" t="s">
        <v>167</v>
      </c>
      <c r="E91" s="19">
        <v>148500</v>
      </c>
      <c r="F91" s="20">
        <v>148500</v>
      </c>
      <c r="G91" s="19">
        <f t="shared" si="6"/>
        <v>0</v>
      </c>
      <c r="H91" s="19">
        <v>0</v>
      </c>
      <c r="I91" s="19">
        <v>0</v>
      </c>
      <c r="J91" s="21" t="s">
        <v>7</v>
      </c>
      <c r="K91" s="22">
        <f t="shared" si="5"/>
        <v>0</v>
      </c>
      <c r="L91" s="19">
        <f t="shared" si="7"/>
        <v>148500</v>
      </c>
      <c r="M91" s="19">
        <f t="shared" si="8"/>
        <v>0</v>
      </c>
    </row>
    <row r="92" spans="1:13" ht="17.100000000000001" customHeight="1">
      <c r="A92" s="17" t="s">
        <v>20</v>
      </c>
      <c r="B92" s="17" t="s">
        <v>176</v>
      </c>
      <c r="C92" s="25" t="s">
        <v>175</v>
      </c>
      <c r="D92" s="17" t="s">
        <v>167</v>
      </c>
      <c r="E92" s="19">
        <v>594000</v>
      </c>
      <c r="F92" s="20">
        <v>594000</v>
      </c>
      <c r="G92" s="19">
        <f t="shared" si="6"/>
        <v>0</v>
      </c>
      <c r="H92" s="19">
        <v>0</v>
      </c>
      <c r="I92" s="19">
        <v>0</v>
      </c>
      <c r="J92" s="21" t="s">
        <v>7</v>
      </c>
      <c r="K92" s="22">
        <f t="shared" si="5"/>
        <v>0</v>
      </c>
      <c r="L92" s="19">
        <f t="shared" si="7"/>
        <v>594000</v>
      </c>
      <c r="M92" s="19">
        <f t="shared" si="8"/>
        <v>0</v>
      </c>
    </row>
    <row r="93" spans="1:13" ht="17.100000000000001" customHeight="1">
      <c r="A93" s="17" t="s">
        <v>20</v>
      </c>
      <c r="B93" s="17" t="s">
        <v>177</v>
      </c>
      <c r="C93" s="25" t="s">
        <v>178</v>
      </c>
      <c r="D93" s="17" t="s">
        <v>167</v>
      </c>
      <c r="E93" s="19">
        <v>148500</v>
      </c>
      <c r="F93" s="20">
        <v>148500</v>
      </c>
      <c r="G93" s="19">
        <f t="shared" si="6"/>
        <v>0</v>
      </c>
      <c r="H93" s="19">
        <v>0</v>
      </c>
      <c r="I93" s="19">
        <v>0</v>
      </c>
      <c r="J93" s="21" t="s">
        <v>7</v>
      </c>
      <c r="K93" s="22">
        <f t="shared" si="5"/>
        <v>0</v>
      </c>
      <c r="L93" s="19">
        <f t="shared" si="7"/>
        <v>148500</v>
      </c>
      <c r="M93" s="19">
        <f t="shared" si="8"/>
        <v>0</v>
      </c>
    </row>
    <row r="94" spans="1:13" ht="17.100000000000001" customHeight="1">
      <c r="A94" s="17" t="s">
        <v>20</v>
      </c>
      <c r="B94" s="17" t="s">
        <v>179</v>
      </c>
      <c r="C94" s="25" t="s">
        <v>180</v>
      </c>
      <c r="D94" s="17" t="s">
        <v>167</v>
      </c>
      <c r="E94" s="19">
        <v>257400</v>
      </c>
      <c r="F94" s="20">
        <v>257400</v>
      </c>
      <c r="G94" s="19">
        <f t="shared" si="6"/>
        <v>0</v>
      </c>
      <c r="H94" s="19">
        <v>0</v>
      </c>
      <c r="I94" s="19">
        <v>0</v>
      </c>
      <c r="J94" s="21" t="s">
        <v>7</v>
      </c>
      <c r="K94" s="22">
        <f t="shared" si="5"/>
        <v>0</v>
      </c>
      <c r="L94" s="19">
        <f t="shared" si="7"/>
        <v>257400</v>
      </c>
      <c r="M94" s="19">
        <f t="shared" si="8"/>
        <v>0</v>
      </c>
    </row>
    <row r="95" spans="1:13" ht="17.100000000000001" customHeight="1">
      <c r="A95" s="17" t="s">
        <v>20</v>
      </c>
      <c r="B95" s="17" t="s">
        <v>181</v>
      </c>
      <c r="C95" s="25" t="s">
        <v>182</v>
      </c>
      <c r="D95" s="17" t="s">
        <v>167</v>
      </c>
      <c r="E95" s="19">
        <v>22000</v>
      </c>
      <c r="F95" s="20">
        <v>22000</v>
      </c>
      <c r="G95" s="19">
        <f t="shared" si="6"/>
        <v>0</v>
      </c>
      <c r="H95" s="19">
        <v>0</v>
      </c>
      <c r="I95" s="19">
        <v>0</v>
      </c>
      <c r="J95" s="21" t="s">
        <v>7</v>
      </c>
      <c r="K95" s="22">
        <f t="shared" si="5"/>
        <v>0</v>
      </c>
      <c r="L95" s="19">
        <f t="shared" si="7"/>
        <v>22000</v>
      </c>
      <c r="M95" s="19">
        <f t="shared" si="8"/>
        <v>0</v>
      </c>
    </row>
    <row r="96" spans="1:13" ht="17.100000000000001" customHeight="1">
      <c r="A96" s="17" t="s">
        <v>20</v>
      </c>
      <c r="B96" s="17" t="s">
        <v>183</v>
      </c>
      <c r="C96" s="25" t="s">
        <v>184</v>
      </c>
      <c r="D96" s="17" t="s">
        <v>167</v>
      </c>
      <c r="E96" s="19">
        <v>4510000</v>
      </c>
      <c r="F96" s="20">
        <v>4510000</v>
      </c>
      <c r="G96" s="19">
        <f t="shared" si="6"/>
        <v>0</v>
      </c>
      <c r="H96" s="19">
        <v>0</v>
      </c>
      <c r="I96" s="19">
        <v>0</v>
      </c>
      <c r="J96" s="21" t="s">
        <v>7</v>
      </c>
      <c r="K96" s="22">
        <f t="shared" si="5"/>
        <v>0</v>
      </c>
      <c r="L96" s="19">
        <f t="shared" si="7"/>
        <v>4510000</v>
      </c>
      <c r="M96" s="19">
        <f t="shared" si="8"/>
        <v>0</v>
      </c>
    </row>
    <row r="97" spans="1:13" ht="17.100000000000001" customHeight="1">
      <c r="A97" s="17" t="s">
        <v>20</v>
      </c>
      <c r="B97" s="17" t="s">
        <v>165</v>
      </c>
      <c r="C97" s="25" t="s">
        <v>166</v>
      </c>
      <c r="D97" s="17" t="s">
        <v>167</v>
      </c>
      <c r="E97" s="19">
        <v>836000</v>
      </c>
      <c r="F97" s="20">
        <v>836000</v>
      </c>
      <c r="G97" s="19">
        <f t="shared" si="6"/>
        <v>0</v>
      </c>
      <c r="H97" s="19">
        <v>0</v>
      </c>
      <c r="I97" s="19">
        <v>0</v>
      </c>
      <c r="J97" s="21" t="s">
        <v>7</v>
      </c>
      <c r="K97" s="22">
        <f t="shared" si="5"/>
        <v>0</v>
      </c>
      <c r="L97" s="19">
        <f t="shared" si="7"/>
        <v>836000</v>
      </c>
      <c r="M97" s="19">
        <f t="shared" si="8"/>
        <v>0</v>
      </c>
    </row>
    <row r="98" spans="1:13" ht="17.100000000000001" customHeight="1">
      <c r="A98" s="17" t="s">
        <v>20</v>
      </c>
      <c r="B98" s="17" t="s">
        <v>185</v>
      </c>
      <c r="C98" s="25" t="s">
        <v>186</v>
      </c>
      <c r="D98" s="17" t="s">
        <v>187</v>
      </c>
      <c r="E98" s="19">
        <v>4500000</v>
      </c>
      <c r="F98" s="20">
        <v>4500000</v>
      </c>
      <c r="G98" s="19">
        <f t="shared" si="6"/>
        <v>0</v>
      </c>
      <c r="H98" s="19">
        <v>0</v>
      </c>
      <c r="I98" s="19">
        <v>0</v>
      </c>
      <c r="J98" s="21" t="s">
        <v>7</v>
      </c>
      <c r="K98" s="22">
        <f t="shared" si="5"/>
        <v>0</v>
      </c>
      <c r="L98" s="19">
        <f t="shared" si="7"/>
        <v>4500000</v>
      </c>
      <c r="M98" s="19">
        <f t="shared" si="8"/>
        <v>0</v>
      </c>
    </row>
    <row r="99" spans="1:13" ht="17.100000000000001" customHeight="1">
      <c r="A99" s="17" t="s">
        <v>20</v>
      </c>
      <c r="B99" s="17" t="s">
        <v>188</v>
      </c>
      <c r="C99" s="25" t="s">
        <v>189</v>
      </c>
      <c r="D99" s="17" t="s">
        <v>190</v>
      </c>
      <c r="E99" s="19">
        <v>3474970</v>
      </c>
      <c r="F99" s="20">
        <v>3474970</v>
      </c>
      <c r="G99" s="19">
        <f t="shared" si="6"/>
        <v>0</v>
      </c>
      <c r="H99" s="19">
        <v>0</v>
      </c>
      <c r="I99" s="19">
        <v>0</v>
      </c>
      <c r="J99" s="21" t="s">
        <v>7</v>
      </c>
      <c r="K99" s="22">
        <f t="shared" si="5"/>
        <v>0</v>
      </c>
      <c r="L99" s="19">
        <f t="shared" si="7"/>
        <v>3474970</v>
      </c>
      <c r="M99" s="19">
        <f t="shared" si="8"/>
        <v>0</v>
      </c>
    </row>
    <row r="100" spans="1:13" ht="17.100000000000001" customHeight="1">
      <c r="A100" s="17" t="s">
        <v>20</v>
      </c>
      <c r="B100" s="17" t="s">
        <v>191</v>
      </c>
      <c r="C100" s="25" t="s">
        <v>192</v>
      </c>
      <c r="D100" s="17" t="s">
        <v>190</v>
      </c>
      <c r="E100" s="19">
        <v>1951480</v>
      </c>
      <c r="F100" s="20">
        <v>1951480</v>
      </c>
      <c r="G100" s="19">
        <f t="shared" si="6"/>
        <v>0</v>
      </c>
      <c r="H100" s="19">
        <v>0</v>
      </c>
      <c r="I100" s="19">
        <v>0</v>
      </c>
      <c r="J100" s="21" t="s">
        <v>7</v>
      </c>
      <c r="K100" s="22">
        <f t="shared" si="5"/>
        <v>0</v>
      </c>
      <c r="L100" s="19">
        <f t="shared" si="7"/>
        <v>1951480</v>
      </c>
      <c r="M100" s="19">
        <f t="shared" si="8"/>
        <v>0</v>
      </c>
    </row>
    <row r="101" spans="1:13" ht="17.100000000000001" customHeight="1">
      <c r="A101" s="17" t="s">
        <v>20</v>
      </c>
      <c r="B101" s="17" t="s">
        <v>193</v>
      </c>
      <c r="C101" s="25" t="s">
        <v>194</v>
      </c>
      <c r="D101" s="17" t="s">
        <v>195</v>
      </c>
      <c r="E101" s="19">
        <v>729300</v>
      </c>
      <c r="F101" s="20">
        <v>729300</v>
      </c>
      <c r="G101" s="19">
        <f t="shared" si="6"/>
        <v>0</v>
      </c>
      <c r="H101" s="19">
        <v>0</v>
      </c>
      <c r="I101" s="19">
        <v>0</v>
      </c>
      <c r="J101" s="21" t="s">
        <v>7</v>
      </c>
      <c r="K101" s="22">
        <f t="shared" si="5"/>
        <v>0</v>
      </c>
      <c r="L101" s="19">
        <f t="shared" si="7"/>
        <v>729300</v>
      </c>
      <c r="M101" s="19">
        <f t="shared" si="8"/>
        <v>0</v>
      </c>
    </row>
    <row r="102" spans="1:13" ht="17.100000000000001" customHeight="1">
      <c r="A102" s="17" t="s">
        <v>20</v>
      </c>
      <c r="B102" s="17" t="s">
        <v>198</v>
      </c>
      <c r="C102" s="25" t="s">
        <v>199</v>
      </c>
      <c r="D102" s="17" t="s">
        <v>197</v>
      </c>
      <c r="E102" s="19">
        <v>544320</v>
      </c>
      <c r="F102" s="20">
        <v>544320</v>
      </c>
      <c r="G102" s="19">
        <f t="shared" si="6"/>
        <v>0</v>
      </c>
      <c r="H102" s="19">
        <v>0</v>
      </c>
      <c r="I102" s="19">
        <v>0</v>
      </c>
      <c r="J102" s="21" t="s">
        <v>7</v>
      </c>
      <c r="K102" s="22">
        <f t="shared" si="5"/>
        <v>0</v>
      </c>
      <c r="L102" s="19">
        <f t="shared" si="7"/>
        <v>544320</v>
      </c>
      <c r="M102" s="19">
        <f t="shared" si="8"/>
        <v>0</v>
      </c>
    </row>
    <row r="103" spans="1:13" ht="17.100000000000001" customHeight="1">
      <c r="A103" s="17" t="s">
        <v>20</v>
      </c>
      <c r="B103" s="17" t="s">
        <v>200</v>
      </c>
      <c r="C103" s="25" t="s">
        <v>201</v>
      </c>
      <c r="D103" s="17" t="s">
        <v>197</v>
      </c>
      <c r="E103" s="19">
        <v>14484960</v>
      </c>
      <c r="F103" s="20">
        <v>14484960</v>
      </c>
      <c r="G103" s="19">
        <f t="shared" si="6"/>
        <v>0</v>
      </c>
      <c r="H103" s="19">
        <v>0</v>
      </c>
      <c r="I103" s="19">
        <v>0</v>
      </c>
      <c r="J103" s="21" t="s">
        <v>7</v>
      </c>
      <c r="K103" s="22">
        <f t="shared" si="5"/>
        <v>0</v>
      </c>
      <c r="L103" s="19">
        <f t="shared" si="7"/>
        <v>14484960</v>
      </c>
      <c r="M103" s="19">
        <f t="shared" si="8"/>
        <v>0</v>
      </c>
    </row>
    <row r="104" spans="1:13" ht="17.100000000000001" customHeight="1">
      <c r="A104" s="17" t="s">
        <v>20</v>
      </c>
      <c r="B104" s="17" t="s">
        <v>202</v>
      </c>
      <c r="C104" s="25" t="s">
        <v>203</v>
      </c>
      <c r="D104" s="17" t="s">
        <v>204</v>
      </c>
      <c r="E104" s="19">
        <v>612000</v>
      </c>
      <c r="F104" s="20">
        <v>612000</v>
      </c>
      <c r="G104" s="19">
        <f t="shared" si="6"/>
        <v>0</v>
      </c>
      <c r="H104" s="19">
        <v>0</v>
      </c>
      <c r="I104" s="19">
        <v>0</v>
      </c>
      <c r="J104" s="21" t="s">
        <v>7</v>
      </c>
      <c r="K104" s="22">
        <f t="shared" si="5"/>
        <v>0</v>
      </c>
      <c r="L104" s="19">
        <f t="shared" si="7"/>
        <v>612000</v>
      </c>
      <c r="M104" s="19">
        <f t="shared" si="8"/>
        <v>0</v>
      </c>
    </row>
    <row r="105" spans="1:13" ht="17.100000000000001" customHeight="1">
      <c r="A105" s="17" t="s">
        <v>20</v>
      </c>
      <c r="B105" s="17" t="s">
        <v>209</v>
      </c>
      <c r="C105" s="25" t="s">
        <v>210</v>
      </c>
      <c r="D105" s="17" t="s">
        <v>208</v>
      </c>
      <c r="E105" s="19">
        <v>545600</v>
      </c>
      <c r="F105" s="20">
        <v>545600</v>
      </c>
      <c r="G105" s="19">
        <f t="shared" si="6"/>
        <v>0</v>
      </c>
      <c r="H105" s="19">
        <v>0</v>
      </c>
      <c r="I105" s="19">
        <v>0</v>
      </c>
      <c r="J105" s="21" t="s">
        <v>7</v>
      </c>
      <c r="K105" s="22">
        <f t="shared" si="5"/>
        <v>0</v>
      </c>
      <c r="L105" s="19">
        <f t="shared" si="7"/>
        <v>545600</v>
      </c>
      <c r="M105" s="19">
        <f t="shared" si="8"/>
        <v>0</v>
      </c>
    </row>
    <row r="106" spans="1:13" ht="17.100000000000001" customHeight="1">
      <c r="A106" s="17" t="s">
        <v>20</v>
      </c>
      <c r="B106" s="17" t="s">
        <v>211</v>
      </c>
      <c r="C106" s="25" t="s">
        <v>212</v>
      </c>
      <c r="D106" s="17" t="s">
        <v>208</v>
      </c>
      <c r="E106" s="19">
        <v>453600</v>
      </c>
      <c r="F106" s="20">
        <v>453600</v>
      </c>
      <c r="G106" s="19">
        <f t="shared" si="6"/>
        <v>0</v>
      </c>
      <c r="H106" s="19">
        <v>0</v>
      </c>
      <c r="I106" s="19">
        <v>0</v>
      </c>
      <c r="J106" s="21" t="s">
        <v>7</v>
      </c>
      <c r="K106" s="22">
        <f t="shared" si="5"/>
        <v>0</v>
      </c>
      <c r="L106" s="19">
        <f t="shared" si="7"/>
        <v>453600</v>
      </c>
      <c r="M106" s="19">
        <f t="shared" si="8"/>
        <v>0</v>
      </c>
    </row>
    <row r="107" spans="1:13" ht="17.100000000000001" customHeight="1">
      <c r="A107" s="17" t="s">
        <v>20</v>
      </c>
      <c r="B107" s="17" t="s">
        <v>215</v>
      </c>
      <c r="C107" s="25" t="s">
        <v>216</v>
      </c>
      <c r="D107" s="17" t="s">
        <v>217</v>
      </c>
      <c r="E107" s="19">
        <v>5945000</v>
      </c>
      <c r="F107" s="20">
        <v>5945000</v>
      </c>
      <c r="G107" s="19">
        <f t="shared" si="6"/>
        <v>0</v>
      </c>
      <c r="H107" s="19">
        <v>0</v>
      </c>
      <c r="I107" s="19">
        <v>0</v>
      </c>
      <c r="J107" s="21" t="s">
        <v>7</v>
      </c>
      <c r="K107" s="22">
        <f t="shared" si="5"/>
        <v>0</v>
      </c>
      <c r="L107" s="19">
        <f t="shared" si="7"/>
        <v>5945000</v>
      </c>
      <c r="M107" s="19">
        <f t="shared" si="8"/>
        <v>0</v>
      </c>
    </row>
    <row r="108" spans="1:13" ht="17.100000000000001" customHeight="1">
      <c r="A108" s="17" t="s">
        <v>20</v>
      </c>
      <c r="B108" s="17" t="s">
        <v>218</v>
      </c>
      <c r="C108" s="25" t="s">
        <v>219</v>
      </c>
      <c r="D108" s="17" t="s">
        <v>220</v>
      </c>
      <c r="E108" s="19">
        <v>145000</v>
      </c>
      <c r="F108" s="20">
        <v>145000</v>
      </c>
      <c r="G108" s="19">
        <f t="shared" si="6"/>
        <v>0</v>
      </c>
      <c r="H108" s="19">
        <v>0</v>
      </c>
      <c r="I108" s="19">
        <v>0</v>
      </c>
      <c r="J108" s="21" t="s">
        <v>7</v>
      </c>
      <c r="K108" s="22">
        <f t="shared" si="5"/>
        <v>0</v>
      </c>
      <c r="L108" s="19">
        <f t="shared" si="7"/>
        <v>145000</v>
      </c>
      <c r="M108" s="19">
        <f t="shared" si="8"/>
        <v>0</v>
      </c>
    </row>
    <row r="109" spans="1:13" ht="17.100000000000001" customHeight="1">
      <c r="A109" s="17" t="s">
        <v>20</v>
      </c>
      <c r="B109" s="17" t="s">
        <v>222</v>
      </c>
      <c r="C109" s="25" t="s">
        <v>223</v>
      </c>
      <c r="D109" s="17" t="s">
        <v>224</v>
      </c>
      <c r="E109" s="19">
        <v>2381700</v>
      </c>
      <c r="F109" s="20">
        <v>2381700</v>
      </c>
      <c r="G109" s="19">
        <f t="shared" si="6"/>
        <v>0</v>
      </c>
      <c r="H109" s="19">
        <v>0</v>
      </c>
      <c r="I109" s="19">
        <v>0</v>
      </c>
      <c r="J109" s="21" t="s">
        <v>7</v>
      </c>
      <c r="K109" s="22">
        <f t="shared" si="5"/>
        <v>0</v>
      </c>
      <c r="L109" s="19">
        <f t="shared" si="7"/>
        <v>2381700</v>
      </c>
      <c r="M109" s="19">
        <f t="shared" si="8"/>
        <v>0</v>
      </c>
    </row>
    <row r="110" spans="1:13" ht="17.100000000000001" customHeight="1">
      <c r="A110" s="17" t="s">
        <v>20</v>
      </c>
      <c r="B110" s="17" t="s">
        <v>225</v>
      </c>
      <c r="C110" s="25" t="s">
        <v>223</v>
      </c>
      <c r="D110" s="17" t="s">
        <v>226</v>
      </c>
      <c r="E110" s="19">
        <v>2456800</v>
      </c>
      <c r="F110" s="20">
        <v>2456800</v>
      </c>
      <c r="G110" s="19">
        <f t="shared" si="6"/>
        <v>0</v>
      </c>
      <c r="H110" s="19">
        <v>0</v>
      </c>
      <c r="I110" s="19">
        <v>0</v>
      </c>
      <c r="J110" s="21" t="s">
        <v>7</v>
      </c>
      <c r="K110" s="22">
        <f t="shared" si="5"/>
        <v>0</v>
      </c>
      <c r="L110" s="19">
        <f t="shared" si="7"/>
        <v>2456800</v>
      </c>
      <c r="M110" s="19">
        <f t="shared" si="8"/>
        <v>0</v>
      </c>
    </row>
    <row r="111" spans="1:13" ht="17.100000000000001" customHeight="1">
      <c r="A111" s="17" t="s">
        <v>20</v>
      </c>
      <c r="B111" s="17" t="s">
        <v>227</v>
      </c>
      <c r="C111" s="25" t="s">
        <v>228</v>
      </c>
      <c r="D111" s="17" t="s">
        <v>229</v>
      </c>
      <c r="E111" s="19">
        <v>550000</v>
      </c>
      <c r="F111" s="20">
        <v>550000</v>
      </c>
      <c r="G111" s="19">
        <f t="shared" si="6"/>
        <v>0</v>
      </c>
      <c r="H111" s="19">
        <v>0</v>
      </c>
      <c r="I111" s="19">
        <v>0</v>
      </c>
      <c r="J111" s="21" t="s">
        <v>7</v>
      </c>
      <c r="K111" s="22">
        <f t="shared" si="5"/>
        <v>0</v>
      </c>
      <c r="L111" s="19">
        <f t="shared" si="7"/>
        <v>550000</v>
      </c>
      <c r="M111" s="19">
        <f t="shared" si="8"/>
        <v>0</v>
      </c>
    </row>
    <row r="112" spans="1:13" ht="17.100000000000001" customHeight="1">
      <c r="A112" s="17" t="s">
        <v>20</v>
      </c>
      <c r="B112" s="17" t="s">
        <v>230</v>
      </c>
      <c r="C112" s="25" t="s">
        <v>231</v>
      </c>
      <c r="D112" s="17" t="s">
        <v>229</v>
      </c>
      <c r="E112" s="19">
        <v>200200</v>
      </c>
      <c r="F112" s="20">
        <v>200200</v>
      </c>
      <c r="G112" s="19">
        <f t="shared" si="6"/>
        <v>0</v>
      </c>
      <c r="H112" s="19">
        <v>0</v>
      </c>
      <c r="I112" s="19">
        <v>0</v>
      </c>
      <c r="J112" s="21" t="s">
        <v>7</v>
      </c>
      <c r="K112" s="22">
        <f t="shared" si="5"/>
        <v>0</v>
      </c>
      <c r="L112" s="19">
        <f t="shared" si="7"/>
        <v>200200</v>
      </c>
      <c r="M112" s="19">
        <f t="shared" si="8"/>
        <v>0</v>
      </c>
    </row>
    <row r="113" spans="1:13" ht="17.100000000000001" customHeight="1">
      <c r="A113" s="17" t="s">
        <v>20</v>
      </c>
      <c r="B113" s="17" t="s">
        <v>232</v>
      </c>
      <c r="C113" s="25" t="s">
        <v>233</v>
      </c>
      <c r="D113" s="17" t="s">
        <v>234</v>
      </c>
      <c r="E113" s="19">
        <v>253000</v>
      </c>
      <c r="F113" s="20">
        <v>253000</v>
      </c>
      <c r="G113" s="19">
        <f t="shared" si="6"/>
        <v>0</v>
      </c>
      <c r="H113" s="19">
        <v>0</v>
      </c>
      <c r="I113" s="19">
        <v>0</v>
      </c>
      <c r="J113" s="21" t="s">
        <v>7</v>
      </c>
      <c r="K113" s="22">
        <f t="shared" si="5"/>
        <v>0</v>
      </c>
      <c r="L113" s="19">
        <f t="shared" si="7"/>
        <v>253000</v>
      </c>
      <c r="M113" s="19">
        <f t="shared" si="8"/>
        <v>0</v>
      </c>
    </row>
    <row r="114" spans="1:13" ht="17.100000000000001" customHeight="1">
      <c r="A114" s="17" t="s">
        <v>20</v>
      </c>
      <c r="B114" s="17" t="s">
        <v>235</v>
      </c>
      <c r="C114" s="25" t="s">
        <v>236</v>
      </c>
      <c r="D114" s="17" t="s">
        <v>237</v>
      </c>
      <c r="E114" s="19">
        <v>330000</v>
      </c>
      <c r="F114" s="20">
        <v>330000</v>
      </c>
      <c r="G114" s="19">
        <f t="shared" si="6"/>
        <v>0</v>
      </c>
      <c r="H114" s="19">
        <v>0</v>
      </c>
      <c r="I114" s="19">
        <v>0</v>
      </c>
      <c r="J114" s="21" t="s">
        <v>7</v>
      </c>
      <c r="K114" s="22">
        <f t="shared" si="5"/>
        <v>0</v>
      </c>
      <c r="L114" s="19">
        <f t="shared" si="7"/>
        <v>330000</v>
      </c>
      <c r="M114" s="19">
        <f t="shared" si="8"/>
        <v>0</v>
      </c>
    </row>
    <row r="115" spans="1:13" ht="17.100000000000001" customHeight="1">
      <c r="A115" s="17" t="s">
        <v>20</v>
      </c>
      <c r="B115" s="17" t="s">
        <v>238</v>
      </c>
      <c r="C115" s="25" t="s">
        <v>239</v>
      </c>
      <c r="D115" s="17" t="s">
        <v>237</v>
      </c>
      <c r="E115" s="19">
        <v>2492600</v>
      </c>
      <c r="F115" s="20">
        <v>2492600</v>
      </c>
      <c r="G115" s="19">
        <f t="shared" si="6"/>
        <v>0</v>
      </c>
      <c r="H115" s="19">
        <v>0</v>
      </c>
      <c r="I115" s="19">
        <v>0</v>
      </c>
      <c r="J115" s="21" t="s">
        <v>7</v>
      </c>
      <c r="K115" s="22">
        <f t="shared" si="5"/>
        <v>0</v>
      </c>
      <c r="L115" s="19">
        <f t="shared" si="7"/>
        <v>2492600</v>
      </c>
      <c r="M115" s="19">
        <f t="shared" si="8"/>
        <v>0</v>
      </c>
    </row>
    <row r="116" spans="1:13" ht="17.100000000000001" customHeight="1">
      <c r="A116" s="17" t="s">
        <v>20</v>
      </c>
      <c r="B116" s="17" t="s">
        <v>240</v>
      </c>
      <c r="C116" s="25" t="s">
        <v>241</v>
      </c>
      <c r="D116" s="17" t="s">
        <v>242</v>
      </c>
      <c r="E116" s="19">
        <v>1113200</v>
      </c>
      <c r="F116" s="20">
        <v>1113200</v>
      </c>
      <c r="G116" s="19">
        <f t="shared" si="6"/>
        <v>0</v>
      </c>
      <c r="H116" s="19">
        <v>0</v>
      </c>
      <c r="I116" s="19">
        <v>0</v>
      </c>
      <c r="J116" s="21" t="s">
        <v>7</v>
      </c>
      <c r="K116" s="22">
        <f t="shared" si="5"/>
        <v>0</v>
      </c>
      <c r="L116" s="19">
        <f t="shared" si="7"/>
        <v>1113200</v>
      </c>
      <c r="M116" s="19">
        <f t="shared" si="8"/>
        <v>0</v>
      </c>
    </row>
    <row r="117" spans="1:13" ht="17.100000000000001" customHeight="1">
      <c r="A117" s="17" t="s">
        <v>20</v>
      </c>
      <c r="B117" s="17" t="s">
        <v>243</v>
      </c>
      <c r="C117" s="25" t="s">
        <v>244</v>
      </c>
      <c r="D117" s="17" t="s">
        <v>242</v>
      </c>
      <c r="E117" s="19">
        <v>865000</v>
      </c>
      <c r="F117" s="20">
        <v>865000</v>
      </c>
      <c r="G117" s="19">
        <f t="shared" si="6"/>
        <v>0</v>
      </c>
      <c r="H117" s="19">
        <v>0</v>
      </c>
      <c r="I117" s="19">
        <v>0</v>
      </c>
      <c r="J117" s="21" t="s">
        <v>7</v>
      </c>
      <c r="K117" s="22">
        <f t="shared" si="5"/>
        <v>0</v>
      </c>
      <c r="L117" s="19">
        <f t="shared" si="7"/>
        <v>865000</v>
      </c>
      <c r="M117" s="19">
        <f t="shared" si="8"/>
        <v>0</v>
      </c>
    </row>
    <row r="118" spans="1:13" ht="17.100000000000001" customHeight="1">
      <c r="A118" s="17" t="s">
        <v>20</v>
      </c>
      <c r="B118" s="17" t="s">
        <v>248</v>
      </c>
      <c r="C118" s="25" t="s">
        <v>249</v>
      </c>
      <c r="D118" s="17" t="s">
        <v>246</v>
      </c>
      <c r="E118" s="19">
        <v>577940</v>
      </c>
      <c r="F118" s="20">
        <v>577940</v>
      </c>
      <c r="G118" s="19">
        <f t="shared" si="6"/>
        <v>0</v>
      </c>
      <c r="H118" s="19">
        <v>0</v>
      </c>
      <c r="I118" s="19">
        <v>0</v>
      </c>
      <c r="J118" s="21" t="s">
        <v>7</v>
      </c>
      <c r="K118" s="22">
        <f t="shared" si="5"/>
        <v>0</v>
      </c>
      <c r="L118" s="19">
        <f t="shared" si="7"/>
        <v>577940</v>
      </c>
      <c r="M118" s="19">
        <f t="shared" si="8"/>
        <v>0</v>
      </c>
    </row>
    <row r="119" spans="1:13" ht="17.100000000000001" customHeight="1">
      <c r="A119" s="17" t="s">
        <v>20</v>
      </c>
      <c r="B119" s="17" t="s">
        <v>250</v>
      </c>
      <c r="C119" s="25" t="s">
        <v>251</v>
      </c>
      <c r="D119" s="17" t="s">
        <v>252</v>
      </c>
      <c r="E119" s="19">
        <v>1122000</v>
      </c>
      <c r="F119" s="20">
        <v>1122000</v>
      </c>
      <c r="G119" s="19">
        <f t="shared" si="6"/>
        <v>0</v>
      </c>
      <c r="H119" s="19">
        <v>0</v>
      </c>
      <c r="I119" s="19">
        <v>0</v>
      </c>
      <c r="J119" s="21" t="s">
        <v>7</v>
      </c>
      <c r="K119" s="22">
        <f t="shared" si="5"/>
        <v>0</v>
      </c>
      <c r="L119" s="19">
        <f t="shared" si="7"/>
        <v>1122000</v>
      </c>
      <c r="M119" s="19">
        <f t="shared" si="8"/>
        <v>0</v>
      </c>
    </row>
    <row r="120" spans="1:13" ht="17.100000000000001" customHeight="1">
      <c r="A120" s="17" t="s">
        <v>20</v>
      </c>
      <c r="B120" s="17" t="s">
        <v>255</v>
      </c>
      <c r="C120" s="25" t="s">
        <v>256</v>
      </c>
      <c r="D120" s="17" t="s">
        <v>257</v>
      </c>
      <c r="E120" s="19">
        <v>1320000</v>
      </c>
      <c r="F120" s="20">
        <v>1320000</v>
      </c>
      <c r="G120" s="19">
        <f t="shared" si="6"/>
        <v>0</v>
      </c>
      <c r="H120" s="19">
        <v>0</v>
      </c>
      <c r="I120" s="19">
        <v>0</v>
      </c>
      <c r="J120" s="21" t="s">
        <v>7</v>
      </c>
      <c r="K120" s="22">
        <f t="shared" si="5"/>
        <v>0</v>
      </c>
      <c r="L120" s="19">
        <f t="shared" si="7"/>
        <v>1320000</v>
      </c>
      <c r="M120" s="19">
        <f t="shared" si="8"/>
        <v>0</v>
      </c>
    </row>
    <row r="121" spans="1:13" ht="17.100000000000001" customHeight="1">
      <c r="A121" s="17" t="s">
        <v>20</v>
      </c>
      <c r="B121" s="17" t="s">
        <v>260</v>
      </c>
      <c r="C121" s="25" t="s">
        <v>261</v>
      </c>
      <c r="D121" s="17" t="s">
        <v>262</v>
      </c>
      <c r="E121" s="19">
        <v>614500</v>
      </c>
      <c r="F121" s="20">
        <v>614500</v>
      </c>
      <c r="G121" s="19">
        <f t="shared" si="6"/>
        <v>0</v>
      </c>
      <c r="H121" s="19">
        <v>0</v>
      </c>
      <c r="I121" s="19">
        <v>0</v>
      </c>
      <c r="J121" s="21" t="s">
        <v>7</v>
      </c>
      <c r="K121" s="22">
        <f t="shared" si="5"/>
        <v>0</v>
      </c>
      <c r="L121" s="19">
        <f t="shared" si="7"/>
        <v>614500</v>
      </c>
      <c r="M121" s="19">
        <f t="shared" si="8"/>
        <v>0</v>
      </c>
    </row>
    <row r="122" spans="1:13" ht="17.100000000000001" customHeight="1">
      <c r="A122" s="17" t="s">
        <v>20</v>
      </c>
      <c r="B122" s="17" t="s">
        <v>263</v>
      </c>
      <c r="C122" s="25" t="s">
        <v>264</v>
      </c>
      <c r="D122" s="17" t="s">
        <v>265</v>
      </c>
      <c r="E122" s="19">
        <v>1300000</v>
      </c>
      <c r="F122" s="20">
        <v>1300000</v>
      </c>
      <c r="G122" s="19">
        <f t="shared" si="6"/>
        <v>0</v>
      </c>
      <c r="H122" s="19">
        <v>0</v>
      </c>
      <c r="I122" s="19">
        <v>0</v>
      </c>
      <c r="J122" s="21" t="s">
        <v>7</v>
      </c>
      <c r="K122" s="22">
        <f t="shared" si="5"/>
        <v>0</v>
      </c>
      <c r="L122" s="19">
        <f t="shared" si="7"/>
        <v>1300000</v>
      </c>
      <c r="M122" s="19">
        <f t="shared" si="8"/>
        <v>0</v>
      </c>
    </row>
    <row r="123" spans="1:13" ht="17.100000000000001" customHeight="1">
      <c r="A123" s="17" t="s">
        <v>20</v>
      </c>
      <c r="B123" s="17" t="s">
        <v>266</v>
      </c>
      <c r="C123" s="25" t="s">
        <v>267</v>
      </c>
      <c r="D123" s="17" t="s">
        <v>268</v>
      </c>
      <c r="E123" s="19">
        <v>2700000</v>
      </c>
      <c r="F123" s="20">
        <v>2700000</v>
      </c>
      <c r="G123" s="19">
        <f t="shared" si="6"/>
        <v>0</v>
      </c>
      <c r="H123" s="19">
        <v>0</v>
      </c>
      <c r="I123" s="19">
        <v>0</v>
      </c>
      <c r="J123" s="21" t="s">
        <v>7</v>
      </c>
      <c r="K123" s="22">
        <f t="shared" si="5"/>
        <v>0</v>
      </c>
      <c r="L123" s="19">
        <f t="shared" si="7"/>
        <v>2700000</v>
      </c>
      <c r="M123" s="19">
        <f t="shared" si="8"/>
        <v>0</v>
      </c>
    </row>
    <row r="124" spans="1:13" ht="17.100000000000001" customHeight="1">
      <c r="A124" s="17" t="s">
        <v>20</v>
      </c>
      <c r="B124" s="17" t="s">
        <v>269</v>
      </c>
      <c r="C124" s="25" t="s">
        <v>270</v>
      </c>
      <c r="D124" s="17" t="s">
        <v>271</v>
      </c>
      <c r="E124" s="19">
        <v>3232800</v>
      </c>
      <c r="F124" s="20">
        <v>3232800</v>
      </c>
      <c r="G124" s="19">
        <f t="shared" si="6"/>
        <v>0</v>
      </c>
      <c r="H124" s="19">
        <v>0</v>
      </c>
      <c r="I124" s="19">
        <v>0</v>
      </c>
      <c r="J124" s="21" t="s">
        <v>7</v>
      </c>
      <c r="K124" s="22">
        <f t="shared" si="5"/>
        <v>0</v>
      </c>
      <c r="L124" s="19">
        <f t="shared" si="7"/>
        <v>3232800</v>
      </c>
      <c r="M124" s="19">
        <f t="shared" si="8"/>
        <v>0</v>
      </c>
    </row>
    <row r="125" spans="1:13" ht="17.100000000000001" customHeight="1">
      <c r="A125" s="17" t="s">
        <v>20</v>
      </c>
      <c r="B125" s="17" t="s">
        <v>279</v>
      </c>
      <c r="C125" s="25" t="s">
        <v>280</v>
      </c>
      <c r="D125" s="17" t="s">
        <v>274</v>
      </c>
      <c r="E125" s="19">
        <v>297000</v>
      </c>
      <c r="F125" s="20">
        <v>297000</v>
      </c>
      <c r="G125" s="19">
        <f t="shared" si="6"/>
        <v>0</v>
      </c>
      <c r="H125" s="19">
        <v>0</v>
      </c>
      <c r="I125" s="19">
        <v>0</v>
      </c>
      <c r="J125" s="21" t="s">
        <v>7</v>
      </c>
      <c r="K125" s="22">
        <f t="shared" si="5"/>
        <v>0</v>
      </c>
      <c r="L125" s="19">
        <f t="shared" si="7"/>
        <v>297000</v>
      </c>
      <c r="M125" s="19">
        <f t="shared" si="8"/>
        <v>0</v>
      </c>
    </row>
    <row r="126" spans="1:13" ht="17.100000000000001" customHeight="1">
      <c r="A126" s="17" t="s">
        <v>20</v>
      </c>
      <c r="B126" s="17" t="s">
        <v>277</v>
      </c>
      <c r="C126" s="25" t="s">
        <v>278</v>
      </c>
      <c r="D126" s="17" t="s">
        <v>274</v>
      </c>
      <c r="E126" s="19">
        <v>231000</v>
      </c>
      <c r="F126" s="20">
        <v>231000</v>
      </c>
      <c r="G126" s="19">
        <f t="shared" si="6"/>
        <v>0</v>
      </c>
      <c r="H126" s="19">
        <v>0</v>
      </c>
      <c r="I126" s="19">
        <v>0</v>
      </c>
      <c r="J126" s="21" t="s">
        <v>7</v>
      </c>
      <c r="K126" s="22">
        <f t="shared" si="5"/>
        <v>0</v>
      </c>
      <c r="L126" s="19">
        <f t="shared" si="7"/>
        <v>231000</v>
      </c>
      <c r="M126" s="19">
        <f t="shared" si="8"/>
        <v>0</v>
      </c>
    </row>
    <row r="127" spans="1:13" ht="17.100000000000001" customHeight="1">
      <c r="A127" s="17" t="s">
        <v>20</v>
      </c>
      <c r="B127" s="17" t="s">
        <v>275</v>
      </c>
      <c r="C127" s="25" t="s">
        <v>276</v>
      </c>
      <c r="D127" s="17" t="s">
        <v>274</v>
      </c>
      <c r="E127" s="19">
        <v>303600</v>
      </c>
      <c r="F127" s="20">
        <v>303600</v>
      </c>
      <c r="G127" s="19">
        <f t="shared" si="6"/>
        <v>0</v>
      </c>
      <c r="H127" s="19">
        <v>0</v>
      </c>
      <c r="I127" s="19">
        <v>0</v>
      </c>
      <c r="J127" s="21" t="s">
        <v>7</v>
      </c>
      <c r="K127" s="22">
        <f t="shared" si="5"/>
        <v>0</v>
      </c>
      <c r="L127" s="19">
        <f t="shared" si="7"/>
        <v>303600</v>
      </c>
      <c r="M127" s="19">
        <f t="shared" si="8"/>
        <v>0</v>
      </c>
    </row>
    <row r="128" spans="1:13" ht="17.100000000000001" customHeight="1">
      <c r="A128" s="17" t="s">
        <v>20</v>
      </c>
      <c r="B128" s="17" t="s">
        <v>272</v>
      </c>
      <c r="C128" s="25" t="s">
        <v>273</v>
      </c>
      <c r="D128" s="17" t="s">
        <v>274</v>
      </c>
      <c r="E128" s="19">
        <v>368400</v>
      </c>
      <c r="F128" s="20">
        <v>368400</v>
      </c>
      <c r="G128" s="19">
        <f t="shared" si="6"/>
        <v>0</v>
      </c>
      <c r="H128" s="19">
        <v>0</v>
      </c>
      <c r="I128" s="19">
        <v>0</v>
      </c>
      <c r="J128" s="21" t="s">
        <v>7</v>
      </c>
      <c r="K128" s="22">
        <f t="shared" si="5"/>
        <v>0</v>
      </c>
      <c r="L128" s="19">
        <f t="shared" si="7"/>
        <v>368400</v>
      </c>
      <c r="M128" s="19">
        <f t="shared" si="8"/>
        <v>0</v>
      </c>
    </row>
    <row r="129" spans="1:13" ht="17.100000000000001" customHeight="1">
      <c r="A129" s="17" t="s">
        <v>20</v>
      </c>
      <c r="B129" s="17" t="s">
        <v>281</v>
      </c>
      <c r="C129" s="25" t="s">
        <v>282</v>
      </c>
      <c r="D129" s="17" t="s">
        <v>283</v>
      </c>
      <c r="E129" s="19">
        <v>288970</v>
      </c>
      <c r="F129" s="20">
        <v>288970</v>
      </c>
      <c r="G129" s="19">
        <f t="shared" si="6"/>
        <v>0</v>
      </c>
      <c r="H129" s="19">
        <v>0</v>
      </c>
      <c r="I129" s="19">
        <v>0</v>
      </c>
      <c r="J129" s="21" t="s">
        <v>7</v>
      </c>
      <c r="K129" s="22">
        <f t="shared" si="5"/>
        <v>0</v>
      </c>
      <c r="L129" s="19">
        <f t="shared" si="7"/>
        <v>288970</v>
      </c>
      <c r="M129" s="19">
        <f t="shared" si="8"/>
        <v>0</v>
      </c>
    </row>
    <row r="130" spans="1:13" ht="17.100000000000001" customHeight="1">
      <c r="A130" s="17" t="s">
        <v>20</v>
      </c>
      <c r="B130" s="17" t="s">
        <v>284</v>
      </c>
      <c r="C130" s="25" t="s">
        <v>285</v>
      </c>
      <c r="D130" s="17" t="s">
        <v>286</v>
      </c>
      <c r="E130" s="19">
        <v>1320000</v>
      </c>
      <c r="F130" s="20">
        <v>1320000</v>
      </c>
      <c r="G130" s="19">
        <f t="shared" si="6"/>
        <v>0</v>
      </c>
      <c r="H130" s="19">
        <v>0</v>
      </c>
      <c r="I130" s="19">
        <v>0</v>
      </c>
      <c r="J130" s="21" t="s">
        <v>7</v>
      </c>
      <c r="K130" s="22">
        <f t="shared" si="5"/>
        <v>0</v>
      </c>
      <c r="L130" s="19">
        <f t="shared" si="7"/>
        <v>1320000</v>
      </c>
      <c r="M130" s="19">
        <f t="shared" si="8"/>
        <v>0</v>
      </c>
    </row>
    <row r="131" spans="1:13" ht="17.100000000000001" customHeight="1">
      <c r="A131" s="17" t="s">
        <v>20</v>
      </c>
      <c r="B131" s="17" t="s">
        <v>287</v>
      </c>
      <c r="C131" s="25" t="s">
        <v>282</v>
      </c>
      <c r="D131" s="17" t="s">
        <v>286</v>
      </c>
      <c r="E131" s="19">
        <v>288970</v>
      </c>
      <c r="F131" s="20">
        <v>288970</v>
      </c>
      <c r="G131" s="19">
        <f t="shared" si="6"/>
        <v>0</v>
      </c>
      <c r="H131" s="19">
        <v>0</v>
      </c>
      <c r="I131" s="19">
        <v>0</v>
      </c>
      <c r="J131" s="21" t="s">
        <v>7</v>
      </c>
      <c r="K131" s="22">
        <f t="shared" si="5"/>
        <v>0</v>
      </c>
      <c r="L131" s="19">
        <f t="shared" si="7"/>
        <v>288970</v>
      </c>
      <c r="M131" s="19">
        <f t="shared" si="8"/>
        <v>0</v>
      </c>
    </row>
    <row r="132" spans="1:13" ht="17.100000000000001" customHeight="1">
      <c r="A132" s="17" t="s">
        <v>20</v>
      </c>
      <c r="B132" s="17" t="s">
        <v>288</v>
      </c>
      <c r="C132" s="25" t="s">
        <v>289</v>
      </c>
      <c r="D132" s="17" t="s">
        <v>290</v>
      </c>
      <c r="E132" s="19">
        <v>137500</v>
      </c>
      <c r="F132" s="20">
        <v>137500</v>
      </c>
      <c r="G132" s="19">
        <f t="shared" si="6"/>
        <v>0</v>
      </c>
      <c r="H132" s="19">
        <v>0</v>
      </c>
      <c r="I132" s="19">
        <v>0</v>
      </c>
      <c r="J132" s="21" t="s">
        <v>7</v>
      </c>
      <c r="K132" s="22">
        <f t="shared" ref="K132:K195" si="9">ROUND((G132)*0.451,0)</f>
        <v>0</v>
      </c>
      <c r="L132" s="19">
        <f t="shared" si="7"/>
        <v>137500</v>
      </c>
      <c r="M132" s="19">
        <f t="shared" si="8"/>
        <v>0</v>
      </c>
    </row>
    <row r="133" spans="1:13" ht="17.100000000000001" customHeight="1">
      <c r="A133" s="17" t="s">
        <v>20</v>
      </c>
      <c r="B133" s="17" t="s">
        <v>291</v>
      </c>
      <c r="C133" s="25" t="s">
        <v>278</v>
      </c>
      <c r="D133" s="17" t="s">
        <v>290</v>
      </c>
      <c r="E133" s="19">
        <v>281600</v>
      </c>
      <c r="F133" s="20">
        <v>281600</v>
      </c>
      <c r="G133" s="19">
        <f t="shared" si="6"/>
        <v>0</v>
      </c>
      <c r="H133" s="19">
        <v>0</v>
      </c>
      <c r="I133" s="19">
        <v>0</v>
      </c>
      <c r="J133" s="21" t="s">
        <v>7</v>
      </c>
      <c r="K133" s="22">
        <f t="shared" si="9"/>
        <v>0</v>
      </c>
      <c r="L133" s="19">
        <f t="shared" si="7"/>
        <v>281600</v>
      </c>
      <c r="M133" s="19">
        <f t="shared" si="8"/>
        <v>0</v>
      </c>
    </row>
    <row r="134" spans="1:13" ht="17.100000000000001" customHeight="1">
      <c r="A134" s="17" t="s">
        <v>20</v>
      </c>
      <c r="B134" s="17" t="s">
        <v>295</v>
      </c>
      <c r="C134" s="25" t="s">
        <v>296</v>
      </c>
      <c r="D134" s="17" t="s">
        <v>294</v>
      </c>
      <c r="E134" s="19">
        <v>300000</v>
      </c>
      <c r="F134" s="20">
        <v>300000</v>
      </c>
      <c r="G134" s="19">
        <f t="shared" si="6"/>
        <v>0</v>
      </c>
      <c r="H134" s="19">
        <v>0</v>
      </c>
      <c r="I134" s="19">
        <v>0</v>
      </c>
      <c r="J134" s="21" t="s">
        <v>7</v>
      </c>
      <c r="K134" s="22">
        <f t="shared" si="9"/>
        <v>0</v>
      </c>
      <c r="L134" s="19">
        <f t="shared" si="7"/>
        <v>300000</v>
      </c>
      <c r="M134" s="19">
        <f t="shared" si="8"/>
        <v>0</v>
      </c>
    </row>
    <row r="135" spans="1:13" ht="17.100000000000001" customHeight="1">
      <c r="A135" s="17" t="s">
        <v>20</v>
      </c>
      <c r="B135" s="17" t="s">
        <v>292</v>
      </c>
      <c r="C135" s="25" t="s">
        <v>293</v>
      </c>
      <c r="D135" s="17" t="s">
        <v>294</v>
      </c>
      <c r="E135" s="19">
        <v>2970000</v>
      </c>
      <c r="F135" s="20">
        <v>2970000</v>
      </c>
      <c r="G135" s="19">
        <f t="shared" si="6"/>
        <v>0</v>
      </c>
      <c r="H135" s="19">
        <v>0</v>
      </c>
      <c r="I135" s="19">
        <v>0</v>
      </c>
      <c r="J135" s="21" t="s">
        <v>7</v>
      </c>
      <c r="K135" s="22">
        <f t="shared" si="9"/>
        <v>0</v>
      </c>
      <c r="L135" s="19">
        <f t="shared" si="7"/>
        <v>2970000</v>
      </c>
      <c r="M135" s="19">
        <f t="shared" si="8"/>
        <v>0</v>
      </c>
    </row>
    <row r="136" spans="1:13" ht="17.100000000000001" customHeight="1">
      <c r="A136" s="17" t="s">
        <v>20</v>
      </c>
      <c r="B136" s="17" t="s">
        <v>297</v>
      </c>
      <c r="C136" s="25" t="s">
        <v>298</v>
      </c>
      <c r="D136" s="17" t="s">
        <v>294</v>
      </c>
      <c r="E136" s="19">
        <v>350000</v>
      </c>
      <c r="F136" s="20">
        <v>350000</v>
      </c>
      <c r="G136" s="19">
        <f t="shared" si="6"/>
        <v>0</v>
      </c>
      <c r="H136" s="19">
        <v>0</v>
      </c>
      <c r="I136" s="19">
        <v>0</v>
      </c>
      <c r="J136" s="21" t="s">
        <v>7</v>
      </c>
      <c r="K136" s="22">
        <f t="shared" si="9"/>
        <v>0</v>
      </c>
      <c r="L136" s="19">
        <f t="shared" si="7"/>
        <v>350000</v>
      </c>
      <c r="M136" s="19">
        <f t="shared" si="8"/>
        <v>0</v>
      </c>
    </row>
    <row r="137" spans="1:13" ht="17.100000000000001" customHeight="1">
      <c r="A137" s="17" t="s">
        <v>20</v>
      </c>
      <c r="B137" s="17" t="s">
        <v>301</v>
      </c>
      <c r="C137" s="25" t="s">
        <v>302</v>
      </c>
      <c r="D137" s="17" t="s">
        <v>294</v>
      </c>
      <c r="E137" s="19">
        <v>250000</v>
      </c>
      <c r="F137" s="20">
        <v>250000</v>
      </c>
      <c r="G137" s="19">
        <f t="shared" si="6"/>
        <v>0</v>
      </c>
      <c r="H137" s="19">
        <v>0</v>
      </c>
      <c r="I137" s="19">
        <v>0</v>
      </c>
      <c r="J137" s="21" t="s">
        <v>7</v>
      </c>
      <c r="K137" s="22">
        <f t="shared" si="9"/>
        <v>0</v>
      </c>
      <c r="L137" s="19">
        <f t="shared" si="7"/>
        <v>250000</v>
      </c>
      <c r="M137" s="19">
        <f t="shared" si="8"/>
        <v>0</v>
      </c>
    </row>
    <row r="138" spans="1:13" ht="17.100000000000001" customHeight="1">
      <c r="A138" s="17" t="s">
        <v>20</v>
      </c>
      <c r="B138" s="17" t="s">
        <v>299</v>
      </c>
      <c r="C138" s="25" t="s">
        <v>300</v>
      </c>
      <c r="D138" s="17" t="s">
        <v>294</v>
      </c>
      <c r="E138" s="19">
        <v>850000</v>
      </c>
      <c r="F138" s="20">
        <v>850000</v>
      </c>
      <c r="G138" s="19">
        <f t="shared" ref="G138:G201" si="10">E138-F138</f>
        <v>0</v>
      </c>
      <c r="H138" s="19">
        <v>0</v>
      </c>
      <c r="I138" s="19">
        <v>0</v>
      </c>
      <c r="J138" s="21" t="s">
        <v>7</v>
      </c>
      <c r="K138" s="22">
        <f t="shared" si="9"/>
        <v>0</v>
      </c>
      <c r="L138" s="19">
        <f t="shared" ref="L138:L201" si="11">F138+K138</f>
        <v>850000</v>
      </c>
      <c r="M138" s="19">
        <f t="shared" ref="M138:M201" si="12">E138-L138</f>
        <v>0</v>
      </c>
    </row>
    <row r="139" spans="1:13" ht="17.100000000000001" customHeight="1">
      <c r="A139" s="17" t="s">
        <v>20</v>
      </c>
      <c r="B139" s="17" t="s">
        <v>308</v>
      </c>
      <c r="C139" s="25" t="s">
        <v>309</v>
      </c>
      <c r="D139" s="17" t="s">
        <v>307</v>
      </c>
      <c r="E139" s="19">
        <v>125831</v>
      </c>
      <c r="F139" s="20">
        <v>125831</v>
      </c>
      <c r="G139" s="19">
        <f t="shared" si="10"/>
        <v>0</v>
      </c>
      <c r="H139" s="19">
        <v>0</v>
      </c>
      <c r="I139" s="19">
        <v>0</v>
      </c>
      <c r="J139" s="21" t="s">
        <v>7</v>
      </c>
      <c r="K139" s="22">
        <f t="shared" si="9"/>
        <v>0</v>
      </c>
      <c r="L139" s="19">
        <f t="shared" si="11"/>
        <v>125831</v>
      </c>
      <c r="M139" s="19">
        <f t="shared" si="12"/>
        <v>0</v>
      </c>
    </row>
    <row r="140" spans="1:13" ht="17.100000000000001" customHeight="1">
      <c r="A140" s="17" t="s">
        <v>20</v>
      </c>
      <c r="B140" s="17" t="s">
        <v>305</v>
      </c>
      <c r="C140" s="25" t="s">
        <v>306</v>
      </c>
      <c r="D140" s="17" t="s">
        <v>307</v>
      </c>
      <c r="E140" s="19">
        <v>190912</v>
      </c>
      <c r="F140" s="20">
        <v>190912</v>
      </c>
      <c r="G140" s="19">
        <f t="shared" si="10"/>
        <v>0</v>
      </c>
      <c r="H140" s="19">
        <v>0</v>
      </c>
      <c r="I140" s="19">
        <v>0</v>
      </c>
      <c r="J140" s="21" t="s">
        <v>7</v>
      </c>
      <c r="K140" s="22">
        <f t="shared" si="9"/>
        <v>0</v>
      </c>
      <c r="L140" s="19">
        <f t="shared" si="11"/>
        <v>190912</v>
      </c>
      <c r="M140" s="19">
        <f t="shared" si="12"/>
        <v>0</v>
      </c>
    </row>
    <row r="141" spans="1:13" ht="17.100000000000001" customHeight="1">
      <c r="A141" s="17" t="s">
        <v>20</v>
      </c>
      <c r="B141" s="17" t="s">
        <v>311</v>
      </c>
      <c r="C141" s="25" t="s">
        <v>312</v>
      </c>
      <c r="D141" s="17" t="s">
        <v>307</v>
      </c>
      <c r="E141" s="19">
        <v>134456</v>
      </c>
      <c r="F141" s="20">
        <v>134456</v>
      </c>
      <c r="G141" s="19">
        <f t="shared" si="10"/>
        <v>0</v>
      </c>
      <c r="H141" s="19">
        <v>0</v>
      </c>
      <c r="I141" s="19">
        <v>0</v>
      </c>
      <c r="J141" s="21" t="s">
        <v>7</v>
      </c>
      <c r="K141" s="22">
        <f t="shared" si="9"/>
        <v>0</v>
      </c>
      <c r="L141" s="19">
        <f t="shared" si="11"/>
        <v>134456</v>
      </c>
      <c r="M141" s="19">
        <f t="shared" si="12"/>
        <v>0</v>
      </c>
    </row>
    <row r="142" spans="1:13" ht="17.100000000000001" customHeight="1">
      <c r="A142" s="17" t="s">
        <v>20</v>
      </c>
      <c r="B142" s="17" t="s">
        <v>310</v>
      </c>
      <c r="C142" s="25" t="s">
        <v>72</v>
      </c>
      <c r="D142" s="17" t="s">
        <v>307</v>
      </c>
      <c r="E142" s="19">
        <v>146151</v>
      </c>
      <c r="F142" s="20">
        <v>146151</v>
      </c>
      <c r="G142" s="19">
        <f t="shared" si="10"/>
        <v>0</v>
      </c>
      <c r="H142" s="19">
        <v>0</v>
      </c>
      <c r="I142" s="19">
        <v>0</v>
      </c>
      <c r="J142" s="21" t="s">
        <v>7</v>
      </c>
      <c r="K142" s="22">
        <f t="shared" si="9"/>
        <v>0</v>
      </c>
      <c r="L142" s="19">
        <f t="shared" si="11"/>
        <v>146151</v>
      </c>
      <c r="M142" s="19">
        <f t="shared" si="12"/>
        <v>0</v>
      </c>
    </row>
    <row r="143" spans="1:13" ht="17.100000000000001" customHeight="1">
      <c r="A143" s="17" t="s">
        <v>20</v>
      </c>
      <c r="B143" s="17" t="s">
        <v>313</v>
      </c>
      <c r="C143" s="25" t="s">
        <v>314</v>
      </c>
      <c r="D143" s="17" t="s">
        <v>315</v>
      </c>
      <c r="E143" s="19">
        <v>150204</v>
      </c>
      <c r="F143" s="20">
        <v>150204</v>
      </c>
      <c r="G143" s="19">
        <f t="shared" si="10"/>
        <v>0</v>
      </c>
      <c r="H143" s="19">
        <v>0</v>
      </c>
      <c r="I143" s="19">
        <v>0</v>
      </c>
      <c r="J143" s="21" t="s">
        <v>7</v>
      </c>
      <c r="K143" s="22">
        <f t="shared" si="9"/>
        <v>0</v>
      </c>
      <c r="L143" s="19">
        <f t="shared" si="11"/>
        <v>150204</v>
      </c>
      <c r="M143" s="19">
        <f t="shared" si="12"/>
        <v>0</v>
      </c>
    </row>
    <row r="144" spans="1:13" ht="17.100000000000001" customHeight="1">
      <c r="A144" s="17" t="s">
        <v>20</v>
      </c>
      <c r="B144" s="17" t="s">
        <v>316</v>
      </c>
      <c r="C144" s="25" t="s">
        <v>317</v>
      </c>
      <c r="D144" s="17" t="s">
        <v>315</v>
      </c>
      <c r="E144" s="19">
        <v>157046</v>
      </c>
      <c r="F144" s="20">
        <v>157046</v>
      </c>
      <c r="G144" s="19">
        <f t="shared" si="10"/>
        <v>0</v>
      </c>
      <c r="H144" s="19">
        <v>0</v>
      </c>
      <c r="I144" s="19">
        <v>0</v>
      </c>
      <c r="J144" s="21" t="s">
        <v>7</v>
      </c>
      <c r="K144" s="22">
        <f t="shared" si="9"/>
        <v>0</v>
      </c>
      <c r="L144" s="19">
        <f t="shared" si="11"/>
        <v>157046</v>
      </c>
      <c r="M144" s="19">
        <f t="shared" si="12"/>
        <v>0</v>
      </c>
    </row>
    <row r="145" spans="1:13" ht="17.100000000000001" customHeight="1">
      <c r="A145" s="17" t="s">
        <v>20</v>
      </c>
      <c r="B145" s="17" t="s">
        <v>327</v>
      </c>
      <c r="C145" s="25" t="s">
        <v>328</v>
      </c>
      <c r="D145" s="17" t="s">
        <v>320</v>
      </c>
      <c r="E145" s="19">
        <v>1650000</v>
      </c>
      <c r="F145" s="20">
        <v>1650000</v>
      </c>
      <c r="G145" s="19">
        <f t="shared" si="10"/>
        <v>0</v>
      </c>
      <c r="H145" s="19">
        <v>0</v>
      </c>
      <c r="I145" s="19">
        <v>0</v>
      </c>
      <c r="J145" s="21" t="s">
        <v>7</v>
      </c>
      <c r="K145" s="22">
        <f t="shared" si="9"/>
        <v>0</v>
      </c>
      <c r="L145" s="19">
        <f t="shared" si="11"/>
        <v>1650000</v>
      </c>
      <c r="M145" s="19">
        <f t="shared" si="12"/>
        <v>0</v>
      </c>
    </row>
    <row r="146" spans="1:13" ht="17.100000000000001" customHeight="1">
      <c r="A146" s="17" t="s">
        <v>20</v>
      </c>
      <c r="B146" s="17" t="s">
        <v>325</v>
      </c>
      <c r="C146" s="25" t="s">
        <v>326</v>
      </c>
      <c r="D146" s="17" t="s">
        <v>320</v>
      </c>
      <c r="E146" s="19">
        <v>2552000</v>
      </c>
      <c r="F146" s="20">
        <v>2552000</v>
      </c>
      <c r="G146" s="19">
        <f t="shared" si="10"/>
        <v>0</v>
      </c>
      <c r="H146" s="19">
        <v>0</v>
      </c>
      <c r="I146" s="19">
        <v>0</v>
      </c>
      <c r="J146" s="21" t="s">
        <v>7</v>
      </c>
      <c r="K146" s="22">
        <f t="shared" si="9"/>
        <v>0</v>
      </c>
      <c r="L146" s="19">
        <f t="shared" si="11"/>
        <v>2552000</v>
      </c>
      <c r="M146" s="19">
        <f t="shared" si="12"/>
        <v>0</v>
      </c>
    </row>
    <row r="147" spans="1:13" ht="17.100000000000001" customHeight="1">
      <c r="A147" s="17" t="s">
        <v>20</v>
      </c>
      <c r="B147" s="17" t="s">
        <v>318</v>
      </c>
      <c r="C147" s="25" t="s">
        <v>319</v>
      </c>
      <c r="D147" s="17" t="s">
        <v>320</v>
      </c>
      <c r="E147" s="19">
        <v>413600</v>
      </c>
      <c r="F147" s="20">
        <v>413600</v>
      </c>
      <c r="G147" s="19">
        <f t="shared" si="10"/>
        <v>0</v>
      </c>
      <c r="H147" s="19">
        <v>0</v>
      </c>
      <c r="I147" s="19">
        <v>0</v>
      </c>
      <c r="J147" s="21" t="s">
        <v>7</v>
      </c>
      <c r="K147" s="22">
        <f t="shared" si="9"/>
        <v>0</v>
      </c>
      <c r="L147" s="19">
        <f t="shared" si="11"/>
        <v>413600</v>
      </c>
      <c r="M147" s="19">
        <f t="shared" si="12"/>
        <v>0</v>
      </c>
    </row>
    <row r="148" spans="1:13" ht="17.100000000000001" customHeight="1">
      <c r="A148" s="17" t="s">
        <v>20</v>
      </c>
      <c r="B148" s="17" t="s">
        <v>323</v>
      </c>
      <c r="C148" s="25" t="s">
        <v>324</v>
      </c>
      <c r="D148" s="17" t="s">
        <v>320</v>
      </c>
      <c r="E148" s="19">
        <v>1358000</v>
      </c>
      <c r="F148" s="20">
        <v>1358000</v>
      </c>
      <c r="G148" s="19">
        <f t="shared" si="10"/>
        <v>0</v>
      </c>
      <c r="H148" s="19">
        <v>0</v>
      </c>
      <c r="I148" s="19">
        <v>0</v>
      </c>
      <c r="J148" s="21" t="s">
        <v>7</v>
      </c>
      <c r="K148" s="22">
        <f t="shared" si="9"/>
        <v>0</v>
      </c>
      <c r="L148" s="19">
        <f t="shared" si="11"/>
        <v>1358000</v>
      </c>
      <c r="M148" s="19">
        <f t="shared" si="12"/>
        <v>0</v>
      </c>
    </row>
    <row r="149" spans="1:13" ht="17.100000000000001" customHeight="1">
      <c r="A149" s="17" t="s">
        <v>20</v>
      </c>
      <c r="B149" s="17" t="s">
        <v>321</v>
      </c>
      <c r="C149" s="25" t="s">
        <v>322</v>
      </c>
      <c r="D149" s="17" t="s">
        <v>320</v>
      </c>
      <c r="E149" s="19">
        <v>2084800</v>
      </c>
      <c r="F149" s="20">
        <v>2084800</v>
      </c>
      <c r="G149" s="19">
        <f t="shared" si="10"/>
        <v>0</v>
      </c>
      <c r="H149" s="19">
        <v>0</v>
      </c>
      <c r="I149" s="19">
        <v>0</v>
      </c>
      <c r="J149" s="21" t="s">
        <v>7</v>
      </c>
      <c r="K149" s="22">
        <f t="shared" si="9"/>
        <v>0</v>
      </c>
      <c r="L149" s="19">
        <f t="shared" si="11"/>
        <v>2084800</v>
      </c>
      <c r="M149" s="19">
        <f t="shared" si="12"/>
        <v>0</v>
      </c>
    </row>
    <row r="150" spans="1:13" ht="17.100000000000001" customHeight="1">
      <c r="A150" s="17" t="s">
        <v>20</v>
      </c>
      <c r="B150" s="17" t="s">
        <v>329</v>
      </c>
      <c r="C150" s="25" t="s">
        <v>330</v>
      </c>
      <c r="D150" s="17" t="s">
        <v>331</v>
      </c>
      <c r="E150" s="19">
        <v>385000</v>
      </c>
      <c r="F150" s="20">
        <v>385000</v>
      </c>
      <c r="G150" s="19">
        <f t="shared" si="10"/>
        <v>0</v>
      </c>
      <c r="H150" s="19">
        <v>0</v>
      </c>
      <c r="I150" s="19">
        <v>0</v>
      </c>
      <c r="J150" s="21" t="s">
        <v>7</v>
      </c>
      <c r="K150" s="22">
        <f t="shared" si="9"/>
        <v>0</v>
      </c>
      <c r="L150" s="19">
        <f t="shared" si="11"/>
        <v>385000</v>
      </c>
      <c r="M150" s="19">
        <f t="shared" si="12"/>
        <v>0</v>
      </c>
    </row>
    <row r="151" spans="1:13" ht="17.100000000000001" customHeight="1">
      <c r="A151" s="17" t="s">
        <v>20</v>
      </c>
      <c r="B151" s="17" t="s">
        <v>332</v>
      </c>
      <c r="C151" s="25" t="s">
        <v>333</v>
      </c>
      <c r="D151" s="17" t="s">
        <v>331</v>
      </c>
      <c r="E151" s="19">
        <v>1100000</v>
      </c>
      <c r="F151" s="20">
        <v>1100000</v>
      </c>
      <c r="G151" s="19">
        <f t="shared" si="10"/>
        <v>0</v>
      </c>
      <c r="H151" s="19">
        <v>0</v>
      </c>
      <c r="I151" s="19">
        <v>0</v>
      </c>
      <c r="J151" s="21" t="s">
        <v>7</v>
      </c>
      <c r="K151" s="22">
        <f t="shared" si="9"/>
        <v>0</v>
      </c>
      <c r="L151" s="19">
        <f t="shared" si="11"/>
        <v>1100000</v>
      </c>
      <c r="M151" s="19">
        <f t="shared" si="12"/>
        <v>0</v>
      </c>
    </row>
    <row r="152" spans="1:13" ht="17.100000000000001" customHeight="1">
      <c r="A152" s="17" t="s">
        <v>20</v>
      </c>
      <c r="B152" s="17" t="s">
        <v>337</v>
      </c>
      <c r="C152" s="25" t="s">
        <v>338</v>
      </c>
      <c r="D152" s="17" t="s">
        <v>336</v>
      </c>
      <c r="E152" s="19">
        <v>88000</v>
      </c>
      <c r="F152" s="20">
        <v>88000</v>
      </c>
      <c r="G152" s="19">
        <f t="shared" si="10"/>
        <v>0</v>
      </c>
      <c r="H152" s="19">
        <v>0</v>
      </c>
      <c r="I152" s="19">
        <v>0</v>
      </c>
      <c r="J152" s="21" t="s">
        <v>7</v>
      </c>
      <c r="K152" s="22">
        <f t="shared" si="9"/>
        <v>0</v>
      </c>
      <c r="L152" s="19">
        <f t="shared" si="11"/>
        <v>88000</v>
      </c>
      <c r="M152" s="19">
        <f t="shared" si="12"/>
        <v>0</v>
      </c>
    </row>
    <row r="153" spans="1:13" ht="17.100000000000001" customHeight="1">
      <c r="A153" s="17" t="s">
        <v>20</v>
      </c>
      <c r="B153" s="17" t="s">
        <v>334</v>
      </c>
      <c r="C153" s="25" t="s">
        <v>335</v>
      </c>
      <c r="D153" s="17" t="s">
        <v>336</v>
      </c>
      <c r="E153" s="19">
        <v>187000</v>
      </c>
      <c r="F153" s="20">
        <v>187000</v>
      </c>
      <c r="G153" s="19">
        <f t="shared" si="10"/>
        <v>0</v>
      </c>
      <c r="H153" s="19">
        <v>0</v>
      </c>
      <c r="I153" s="19">
        <v>0</v>
      </c>
      <c r="J153" s="21" t="s">
        <v>7</v>
      </c>
      <c r="K153" s="22">
        <f t="shared" si="9"/>
        <v>0</v>
      </c>
      <c r="L153" s="19">
        <f t="shared" si="11"/>
        <v>187000</v>
      </c>
      <c r="M153" s="19">
        <f t="shared" si="12"/>
        <v>0</v>
      </c>
    </row>
    <row r="154" spans="1:13" ht="17.100000000000001" customHeight="1">
      <c r="A154" s="17" t="s">
        <v>20</v>
      </c>
      <c r="B154" s="17" t="s">
        <v>339</v>
      </c>
      <c r="C154" s="25" t="s">
        <v>340</v>
      </c>
      <c r="D154" s="17" t="s">
        <v>341</v>
      </c>
      <c r="E154" s="19">
        <v>2185000</v>
      </c>
      <c r="F154" s="20">
        <v>2185000</v>
      </c>
      <c r="G154" s="19">
        <f t="shared" si="10"/>
        <v>0</v>
      </c>
      <c r="H154" s="19">
        <v>0</v>
      </c>
      <c r="I154" s="19">
        <v>0</v>
      </c>
      <c r="J154" s="21" t="s">
        <v>7</v>
      </c>
      <c r="K154" s="22">
        <f t="shared" si="9"/>
        <v>0</v>
      </c>
      <c r="L154" s="19">
        <f t="shared" si="11"/>
        <v>2185000</v>
      </c>
      <c r="M154" s="19">
        <f t="shared" si="12"/>
        <v>0</v>
      </c>
    </row>
    <row r="155" spans="1:13" ht="17.100000000000001" customHeight="1">
      <c r="A155" s="17" t="s">
        <v>20</v>
      </c>
      <c r="B155" s="17" t="s">
        <v>342</v>
      </c>
      <c r="C155" s="25" t="s">
        <v>343</v>
      </c>
      <c r="D155" s="17" t="s">
        <v>341</v>
      </c>
      <c r="E155" s="19">
        <v>308000</v>
      </c>
      <c r="F155" s="20">
        <v>308000</v>
      </c>
      <c r="G155" s="19">
        <f t="shared" si="10"/>
        <v>0</v>
      </c>
      <c r="H155" s="19">
        <v>0</v>
      </c>
      <c r="I155" s="19">
        <v>0</v>
      </c>
      <c r="J155" s="21" t="s">
        <v>7</v>
      </c>
      <c r="K155" s="22">
        <f t="shared" si="9"/>
        <v>0</v>
      </c>
      <c r="L155" s="19">
        <f t="shared" si="11"/>
        <v>308000</v>
      </c>
      <c r="M155" s="19">
        <f t="shared" si="12"/>
        <v>0</v>
      </c>
    </row>
    <row r="156" spans="1:13" ht="17.100000000000001" customHeight="1">
      <c r="A156" s="17" t="s">
        <v>20</v>
      </c>
      <c r="B156" s="17" t="s">
        <v>344</v>
      </c>
      <c r="C156" s="25" t="s">
        <v>345</v>
      </c>
      <c r="D156" s="17" t="s">
        <v>346</v>
      </c>
      <c r="E156" s="19">
        <v>1255600</v>
      </c>
      <c r="F156" s="20">
        <v>1255600</v>
      </c>
      <c r="G156" s="19">
        <f t="shared" si="10"/>
        <v>0</v>
      </c>
      <c r="H156" s="19">
        <v>0</v>
      </c>
      <c r="I156" s="19">
        <v>0</v>
      </c>
      <c r="J156" s="21" t="s">
        <v>7</v>
      </c>
      <c r="K156" s="22">
        <f t="shared" si="9"/>
        <v>0</v>
      </c>
      <c r="L156" s="19">
        <f t="shared" si="11"/>
        <v>1255600</v>
      </c>
      <c r="M156" s="19">
        <f t="shared" si="12"/>
        <v>0</v>
      </c>
    </row>
    <row r="157" spans="1:13" ht="17.100000000000001" customHeight="1">
      <c r="A157" s="17" t="s">
        <v>20</v>
      </c>
      <c r="B157" s="17" t="s">
        <v>347</v>
      </c>
      <c r="C157" s="25" t="s">
        <v>348</v>
      </c>
      <c r="D157" s="17" t="s">
        <v>349</v>
      </c>
      <c r="E157" s="19">
        <v>938760</v>
      </c>
      <c r="F157" s="20">
        <v>938760</v>
      </c>
      <c r="G157" s="19">
        <f t="shared" si="10"/>
        <v>0</v>
      </c>
      <c r="H157" s="19">
        <v>0</v>
      </c>
      <c r="I157" s="19">
        <v>0</v>
      </c>
      <c r="J157" s="21" t="s">
        <v>7</v>
      </c>
      <c r="K157" s="22">
        <f t="shared" si="9"/>
        <v>0</v>
      </c>
      <c r="L157" s="19">
        <f t="shared" si="11"/>
        <v>938760</v>
      </c>
      <c r="M157" s="19">
        <f t="shared" si="12"/>
        <v>0</v>
      </c>
    </row>
    <row r="158" spans="1:13" ht="17.100000000000001" customHeight="1">
      <c r="A158" s="17" t="s">
        <v>20</v>
      </c>
      <c r="B158" s="17" t="s">
        <v>350</v>
      </c>
      <c r="C158" s="25" t="s">
        <v>351</v>
      </c>
      <c r="D158" s="17" t="s">
        <v>349</v>
      </c>
      <c r="E158" s="19">
        <v>1793250</v>
      </c>
      <c r="F158" s="20">
        <v>1793250</v>
      </c>
      <c r="G158" s="19">
        <f t="shared" si="10"/>
        <v>0</v>
      </c>
      <c r="H158" s="19">
        <v>0</v>
      </c>
      <c r="I158" s="19">
        <v>0</v>
      </c>
      <c r="J158" s="21" t="s">
        <v>7</v>
      </c>
      <c r="K158" s="22">
        <f t="shared" si="9"/>
        <v>0</v>
      </c>
      <c r="L158" s="19">
        <f t="shared" si="11"/>
        <v>1793250</v>
      </c>
      <c r="M158" s="19">
        <f t="shared" si="12"/>
        <v>0</v>
      </c>
    </row>
    <row r="159" spans="1:13" ht="17.100000000000001" customHeight="1">
      <c r="A159" s="17" t="s">
        <v>20</v>
      </c>
      <c r="B159" s="17" t="s">
        <v>352</v>
      </c>
      <c r="C159" s="25" t="s">
        <v>353</v>
      </c>
      <c r="D159" s="17" t="s">
        <v>349</v>
      </c>
      <c r="E159" s="19">
        <v>219200</v>
      </c>
      <c r="F159" s="20">
        <v>219200</v>
      </c>
      <c r="G159" s="19">
        <f t="shared" si="10"/>
        <v>0</v>
      </c>
      <c r="H159" s="19">
        <v>0</v>
      </c>
      <c r="I159" s="19">
        <v>0</v>
      </c>
      <c r="J159" s="21" t="s">
        <v>7</v>
      </c>
      <c r="K159" s="22">
        <f t="shared" si="9"/>
        <v>0</v>
      </c>
      <c r="L159" s="19">
        <f t="shared" si="11"/>
        <v>219200</v>
      </c>
      <c r="M159" s="19">
        <f t="shared" si="12"/>
        <v>0</v>
      </c>
    </row>
    <row r="160" spans="1:13" ht="17.100000000000001" customHeight="1">
      <c r="A160" s="17" t="s">
        <v>20</v>
      </c>
      <c r="B160" s="17" t="s">
        <v>358</v>
      </c>
      <c r="C160" s="25" t="s">
        <v>359</v>
      </c>
      <c r="D160" s="17" t="s">
        <v>349</v>
      </c>
      <c r="E160" s="19">
        <v>811020</v>
      </c>
      <c r="F160" s="20">
        <v>811020</v>
      </c>
      <c r="G160" s="19">
        <f t="shared" si="10"/>
        <v>0</v>
      </c>
      <c r="H160" s="19">
        <v>0</v>
      </c>
      <c r="I160" s="19">
        <v>0</v>
      </c>
      <c r="J160" s="21" t="s">
        <v>7</v>
      </c>
      <c r="K160" s="22">
        <f t="shared" si="9"/>
        <v>0</v>
      </c>
      <c r="L160" s="19">
        <f t="shared" si="11"/>
        <v>811020</v>
      </c>
      <c r="M160" s="19">
        <f t="shared" si="12"/>
        <v>0</v>
      </c>
    </row>
    <row r="161" spans="1:13" ht="17.100000000000001" customHeight="1">
      <c r="A161" s="17" t="s">
        <v>20</v>
      </c>
      <c r="B161" s="17" t="s">
        <v>354</v>
      </c>
      <c r="C161" s="25" t="s">
        <v>355</v>
      </c>
      <c r="D161" s="17" t="s">
        <v>349</v>
      </c>
      <c r="E161" s="19">
        <v>1832640</v>
      </c>
      <c r="F161" s="20">
        <v>1832640</v>
      </c>
      <c r="G161" s="19">
        <f t="shared" si="10"/>
        <v>0</v>
      </c>
      <c r="H161" s="19">
        <v>0</v>
      </c>
      <c r="I161" s="19">
        <v>0</v>
      </c>
      <c r="J161" s="21" t="s">
        <v>7</v>
      </c>
      <c r="K161" s="22">
        <f t="shared" si="9"/>
        <v>0</v>
      </c>
      <c r="L161" s="19">
        <f t="shared" si="11"/>
        <v>1832640</v>
      </c>
      <c r="M161" s="19">
        <f t="shared" si="12"/>
        <v>0</v>
      </c>
    </row>
    <row r="162" spans="1:13" ht="17.100000000000001" customHeight="1">
      <c r="A162" s="17" t="s">
        <v>20</v>
      </c>
      <c r="B162" s="17" t="s">
        <v>356</v>
      </c>
      <c r="C162" s="25" t="s">
        <v>357</v>
      </c>
      <c r="D162" s="17" t="s">
        <v>349</v>
      </c>
      <c r="E162" s="19">
        <v>1433700</v>
      </c>
      <c r="F162" s="20">
        <v>1433700</v>
      </c>
      <c r="G162" s="19">
        <f t="shared" si="10"/>
        <v>0</v>
      </c>
      <c r="H162" s="19">
        <v>0</v>
      </c>
      <c r="I162" s="19">
        <v>0</v>
      </c>
      <c r="J162" s="21" t="s">
        <v>7</v>
      </c>
      <c r="K162" s="22">
        <f t="shared" si="9"/>
        <v>0</v>
      </c>
      <c r="L162" s="19">
        <f t="shared" si="11"/>
        <v>1433700</v>
      </c>
      <c r="M162" s="19">
        <f t="shared" si="12"/>
        <v>0</v>
      </c>
    </row>
    <row r="163" spans="1:13" ht="17.100000000000001" customHeight="1">
      <c r="A163" s="17" t="s">
        <v>20</v>
      </c>
      <c r="B163" s="17" t="s">
        <v>360</v>
      </c>
      <c r="C163" s="25" t="s">
        <v>361</v>
      </c>
      <c r="D163" s="17" t="s">
        <v>362</v>
      </c>
      <c r="E163" s="19">
        <v>8140000</v>
      </c>
      <c r="F163" s="20">
        <v>8140000</v>
      </c>
      <c r="G163" s="19">
        <f t="shared" si="10"/>
        <v>0</v>
      </c>
      <c r="H163" s="19">
        <v>0</v>
      </c>
      <c r="I163" s="19">
        <v>0</v>
      </c>
      <c r="J163" s="21" t="s">
        <v>7</v>
      </c>
      <c r="K163" s="22">
        <f t="shared" si="9"/>
        <v>0</v>
      </c>
      <c r="L163" s="19">
        <f t="shared" si="11"/>
        <v>8140000</v>
      </c>
      <c r="M163" s="19">
        <f t="shared" si="12"/>
        <v>0</v>
      </c>
    </row>
    <row r="164" spans="1:13" ht="17.100000000000001" customHeight="1">
      <c r="A164" s="17" t="s">
        <v>20</v>
      </c>
      <c r="B164" s="17" t="s">
        <v>365</v>
      </c>
      <c r="C164" s="25" t="s">
        <v>366</v>
      </c>
      <c r="D164" s="17" t="s">
        <v>362</v>
      </c>
      <c r="E164" s="19">
        <v>1980000</v>
      </c>
      <c r="F164" s="20">
        <v>1980000</v>
      </c>
      <c r="G164" s="19">
        <f t="shared" si="10"/>
        <v>0</v>
      </c>
      <c r="H164" s="19">
        <v>0</v>
      </c>
      <c r="I164" s="19">
        <v>0</v>
      </c>
      <c r="J164" s="21" t="s">
        <v>7</v>
      </c>
      <c r="K164" s="22">
        <f t="shared" si="9"/>
        <v>0</v>
      </c>
      <c r="L164" s="19">
        <f t="shared" si="11"/>
        <v>1980000</v>
      </c>
      <c r="M164" s="19">
        <f t="shared" si="12"/>
        <v>0</v>
      </c>
    </row>
    <row r="165" spans="1:13" ht="17.100000000000001" customHeight="1">
      <c r="A165" s="17" t="s">
        <v>20</v>
      </c>
      <c r="B165" s="17" t="s">
        <v>363</v>
      </c>
      <c r="C165" s="25" t="s">
        <v>364</v>
      </c>
      <c r="D165" s="17" t="s">
        <v>362</v>
      </c>
      <c r="E165" s="19">
        <v>1848000</v>
      </c>
      <c r="F165" s="20">
        <v>1848000</v>
      </c>
      <c r="G165" s="19">
        <f t="shared" si="10"/>
        <v>0</v>
      </c>
      <c r="H165" s="19">
        <v>0</v>
      </c>
      <c r="I165" s="19">
        <v>0</v>
      </c>
      <c r="J165" s="21" t="s">
        <v>7</v>
      </c>
      <c r="K165" s="22">
        <f t="shared" si="9"/>
        <v>0</v>
      </c>
      <c r="L165" s="19">
        <f t="shared" si="11"/>
        <v>1848000</v>
      </c>
      <c r="M165" s="19">
        <f t="shared" si="12"/>
        <v>0</v>
      </c>
    </row>
    <row r="166" spans="1:13" ht="17.100000000000001" customHeight="1">
      <c r="A166" s="17" t="s">
        <v>20</v>
      </c>
      <c r="B166" s="17" t="s">
        <v>369</v>
      </c>
      <c r="C166" s="25" t="s">
        <v>370</v>
      </c>
      <c r="D166" s="17" t="s">
        <v>371</v>
      </c>
      <c r="E166" s="19">
        <v>2090000</v>
      </c>
      <c r="F166" s="20">
        <v>2090000</v>
      </c>
      <c r="G166" s="19">
        <f t="shared" si="10"/>
        <v>0</v>
      </c>
      <c r="H166" s="19">
        <v>0</v>
      </c>
      <c r="I166" s="19">
        <v>0</v>
      </c>
      <c r="J166" s="21" t="s">
        <v>7</v>
      </c>
      <c r="K166" s="22">
        <f t="shared" si="9"/>
        <v>0</v>
      </c>
      <c r="L166" s="19">
        <f t="shared" si="11"/>
        <v>2090000</v>
      </c>
      <c r="M166" s="19">
        <f t="shared" si="12"/>
        <v>0</v>
      </c>
    </row>
    <row r="167" spans="1:13" ht="17.100000000000001" customHeight="1">
      <c r="A167" s="17" t="s">
        <v>20</v>
      </c>
      <c r="B167" s="17" t="s">
        <v>374</v>
      </c>
      <c r="C167" s="25" t="s">
        <v>375</v>
      </c>
      <c r="D167" s="17" t="s">
        <v>376</v>
      </c>
      <c r="E167" s="19">
        <v>318100</v>
      </c>
      <c r="F167" s="20">
        <v>318100</v>
      </c>
      <c r="G167" s="19">
        <f t="shared" si="10"/>
        <v>0</v>
      </c>
      <c r="H167" s="19">
        <v>0</v>
      </c>
      <c r="I167" s="19">
        <v>0</v>
      </c>
      <c r="J167" s="21" t="s">
        <v>7</v>
      </c>
      <c r="K167" s="22">
        <f t="shared" si="9"/>
        <v>0</v>
      </c>
      <c r="L167" s="19">
        <f t="shared" si="11"/>
        <v>318100</v>
      </c>
      <c r="M167" s="19">
        <f t="shared" si="12"/>
        <v>0</v>
      </c>
    </row>
    <row r="168" spans="1:13" ht="17.100000000000001" customHeight="1">
      <c r="A168" s="17" t="s">
        <v>20</v>
      </c>
      <c r="B168" s="17" t="s">
        <v>377</v>
      </c>
      <c r="C168" s="26" t="s">
        <v>378</v>
      </c>
      <c r="D168" s="17" t="s">
        <v>379</v>
      </c>
      <c r="E168" s="19">
        <v>2600000</v>
      </c>
      <c r="F168" s="20">
        <v>2600000</v>
      </c>
      <c r="G168" s="19">
        <f t="shared" si="10"/>
        <v>0</v>
      </c>
      <c r="H168" s="19">
        <v>0</v>
      </c>
      <c r="I168" s="19">
        <v>0</v>
      </c>
      <c r="J168" s="21" t="s">
        <v>7</v>
      </c>
      <c r="K168" s="22">
        <f t="shared" si="9"/>
        <v>0</v>
      </c>
      <c r="L168" s="19">
        <f t="shared" si="11"/>
        <v>2600000</v>
      </c>
      <c r="M168" s="19">
        <f t="shared" si="12"/>
        <v>0</v>
      </c>
    </row>
    <row r="169" spans="1:13" ht="17.100000000000001" customHeight="1">
      <c r="A169" s="17" t="s">
        <v>20</v>
      </c>
      <c r="B169" s="17" t="s">
        <v>380</v>
      </c>
      <c r="C169" s="25" t="s">
        <v>381</v>
      </c>
      <c r="D169" s="17" t="s">
        <v>382</v>
      </c>
      <c r="E169" s="19">
        <v>412500</v>
      </c>
      <c r="F169" s="20">
        <v>412500</v>
      </c>
      <c r="G169" s="19">
        <f t="shared" si="10"/>
        <v>0</v>
      </c>
      <c r="H169" s="19">
        <v>0</v>
      </c>
      <c r="I169" s="19">
        <v>0</v>
      </c>
      <c r="J169" s="21" t="s">
        <v>7</v>
      </c>
      <c r="K169" s="22">
        <f t="shared" si="9"/>
        <v>0</v>
      </c>
      <c r="L169" s="19">
        <f t="shared" si="11"/>
        <v>412500</v>
      </c>
      <c r="M169" s="19">
        <f t="shared" si="12"/>
        <v>0</v>
      </c>
    </row>
    <row r="170" spans="1:13" ht="17.100000000000001" customHeight="1">
      <c r="A170" s="17" t="s">
        <v>20</v>
      </c>
      <c r="B170" s="17" t="s">
        <v>383</v>
      </c>
      <c r="C170" s="25" t="s">
        <v>199</v>
      </c>
      <c r="D170" s="17" t="s">
        <v>382</v>
      </c>
      <c r="E170" s="19">
        <v>450000</v>
      </c>
      <c r="F170" s="20">
        <v>450000</v>
      </c>
      <c r="G170" s="19">
        <f t="shared" si="10"/>
        <v>0</v>
      </c>
      <c r="H170" s="19">
        <v>0</v>
      </c>
      <c r="I170" s="19">
        <v>0</v>
      </c>
      <c r="J170" s="21" t="s">
        <v>7</v>
      </c>
      <c r="K170" s="22">
        <f t="shared" si="9"/>
        <v>0</v>
      </c>
      <c r="L170" s="19">
        <f t="shared" si="11"/>
        <v>450000</v>
      </c>
      <c r="M170" s="19">
        <f t="shared" si="12"/>
        <v>0</v>
      </c>
    </row>
    <row r="171" spans="1:13" ht="17.100000000000001" customHeight="1">
      <c r="A171" s="17" t="s">
        <v>20</v>
      </c>
      <c r="B171" s="17" t="s">
        <v>384</v>
      </c>
      <c r="C171" s="25" t="s">
        <v>385</v>
      </c>
      <c r="D171" s="17" t="s">
        <v>382</v>
      </c>
      <c r="E171" s="19">
        <v>1740500</v>
      </c>
      <c r="F171" s="20">
        <v>1740500</v>
      </c>
      <c r="G171" s="19">
        <f t="shared" si="10"/>
        <v>0</v>
      </c>
      <c r="H171" s="19">
        <v>0</v>
      </c>
      <c r="I171" s="19">
        <v>0</v>
      </c>
      <c r="J171" s="21" t="s">
        <v>7</v>
      </c>
      <c r="K171" s="22">
        <f t="shared" si="9"/>
        <v>0</v>
      </c>
      <c r="L171" s="19">
        <f t="shared" si="11"/>
        <v>1740500</v>
      </c>
      <c r="M171" s="19">
        <f t="shared" si="12"/>
        <v>0</v>
      </c>
    </row>
    <row r="172" spans="1:13" ht="17.100000000000001" customHeight="1">
      <c r="A172" s="17" t="s">
        <v>20</v>
      </c>
      <c r="B172" s="17" t="s">
        <v>391</v>
      </c>
      <c r="C172" s="25" t="s">
        <v>180</v>
      </c>
      <c r="D172" s="17" t="s">
        <v>388</v>
      </c>
      <c r="E172" s="19">
        <v>193000</v>
      </c>
      <c r="F172" s="20">
        <v>193000</v>
      </c>
      <c r="G172" s="19">
        <f t="shared" si="10"/>
        <v>0</v>
      </c>
      <c r="H172" s="19">
        <v>0</v>
      </c>
      <c r="I172" s="19">
        <v>0</v>
      </c>
      <c r="J172" s="21" t="s">
        <v>7</v>
      </c>
      <c r="K172" s="22">
        <f t="shared" si="9"/>
        <v>0</v>
      </c>
      <c r="L172" s="19">
        <f t="shared" si="11"/>
        <v>193000</v>
      </c>
      <c r="M172" s="19">
        <f t="shared" si="12"/>
        <v>0</v>
      </c>
    </row>
    <row r="173" spans="1:13" ht="17.100000000000001" customHeight="1">
      <c r="A173" s="17" t="s">
        <v>20</v>
      </c>
      <c r="B173" s="17" t="s">
        <v>386</v>
      </c>
      <c r="C173" s="25" t="s">
        <v>387</v>
      </c>
      <c r="D173" s="17" t="s">
        <v>388</v>
      </c>
      <c r="E173" s="19">
        <v>203000</v>
      </c>
      <c r="F173" s="20">
        <v>203000</v>
      </c>
      <c r="G173" s="19">
        <f t="shared" si="10"/>
        <v>0</v>
      </c>
      <c r="H173" s="19">
        <v>0</v>
      </c>
      <c r="I173" s="19">
        <v>0</v>
      </c>
      <c r="J173" s="21" t="s">
        <v>7</v>
      </c>
      <c r="K173" s="22">
        <f t="shared" si="9"/>
        <v>0</v>
      </c>
      <c r="L173" s="19">
        <f t="shared" si="11"/>
        <v>203000</v>
      </c>
      <c r="M173" s="19">
        <f t="shared" si="12"/>
        <v>0</v>
      </c>
    </row>
    <row r="174" spans="1:13" ht="17.100000000000001" customHeight="1">
      <c r="A174" s="17" t="s">
        <v>20</v>
      </c>
      <c r="B174" s="17" t="s">
        <v>389</v>
      </c>
      <c r="C174" s="25" t="s">
        <v>390</v>
      </c>
      <c r="D174" s="17" t="s">
        <v>388</v>
      </c>
      <c r="E174" s="19">
        <v>104000</v>
      </c>
      <c r="F174" s="20">
        <v>104000</v>
      </c>
      <c r="G174" s="19">
        <f t="shared" si="10"/>
        <v>0</v>
      </c>
      <c r="H174" s="19">
        <v>0</v>
      </c>
      <c r="I174" s="19">
        <v>0</v>
      </c>
      <c r="J174" s="21" t="s">
        <v>7</v>
      </c>
      <c r="K174" s="22">
        <f t="shared" si="9"/>
        <v>0</v>
      </c>
      <c r="L174" s="19">
        <f t="shared" si="11"/>
        <v>104000</v>
      </c>
      <c r="M174" s="19">
        <f t="shared" si="12"/>
        <v>0</v>
      </c>
    </row>
    <row r="175" spans="1:13" ht="17.100000000000001" customHeight="1">
      <c r="A175" s="17" t="s">
        <v>20</v>
      </c>
      <c r="B175" s="17" t="s">
        <v>392</v>
      </c>
      <c r="C175" s="25" t="s">
        <v>393</v>
      </c>
      <c r="D175" s="17" t="s">
        <v>394</v>
      </c>
      <c r="E175" s="19">
        <v>11880000</v>
      </c>
      <c r="F175" s="20">
        <v>11880000</v>
      </c>
      <c r="G175" s="19">
        <f t="shared" si="10"/>
        <v>0</v>
      </c>
      <c r="H175" s="19">
        <v>0</v>
      </c>
      <c r="I175" s="19">
        <v>0</v>
      </c>
      <c r="J175" s="21" t="s">
        <v>7</v>
      </c>
      <c r="K175" s="22">
        <f t="shared" si="9"/>
        <v>0</v>
      </c>
      <c r="L175" s="19">
        <f t="shared" si="11"/>
        <v>11880000</v>
      </c>
      <c r="M175" s="19">
        <f t="shared" si="12"/>
        <v>0</v>
      </c>
    </row>
    <row r="176" spans="1:13" ht="17.100000000000001" customHeight="1">
      <c r="A176" s="17" t="s">
        <v>20</v>
      </c>
      <c r="B176" s="17" t="s">
        <v>395</v>
      </c>
      <c r="C176" s="25" t="s">
        <v>396</v>
      </c>
      <c r="D176" s="17" t="s">
        <v>397</v>
      </c>
      <c r="E176" s="19">
        <v>250000</v>
      </c>
      <c r="F176" s="20">
        <v>250000</v>
      </c>
      <c r="G176" s="19">
        <f t="shared" si="10"/>
        <v>0</v>
      </c>
      <c r="H176" s="19">
        <v>0</v>
      </c>
      <c r="I176" s="19">
        <v>0</v>
      </c>
      <c r="J176" s="21" t="s">
        <v>7</v>
      </c>
      <c r="K176" s="22">
        <f t="shared" si="9"/>
        <v>0</v>
      </c>
      <c r="L176" s="19">
        <f t="shared" si="11"/>
        <v>250000</v>
      </c>
      <c r="M176" s="19">
        <f t="shared" si="12"/>
        <v>0</v>
      </c>
    </row>
    <row r="177" spans="1:13" ht="17.100000000000001" customHeight="1">
      <c r="A177" s="17" t="s">
        <v>20</v>
      </c>
      <c r="B177" s="17" t="s">
        <v>398</v>
      </c>
      <c r="C177" s="25" t="s">
        <v>399</v>
      </c>
      <c r="D177" s="17" t="s">
        <v>400</v>
      </c>
      <c r="E177" s="19">
        <v>1834000</v>
      </c>
      <c r="F177" s="20">
        <v>1834000</v>
      </c>
      <c r="G177" s="19">
        <f t="shared" si="10"/>
        <v>0</v>
      </c>
      <c r="H177" s="19">
        <v>0</v>
      </c>
      <c r="I177" s="19">
        <v>0</v>
      </c>
      <c r="J177" s="21" t="s">
        <v>7</v>
      </c>
      <c r="K177" s="22">
        <f t="shared" si="9"/>
        <v>0</v>
      </c>
      <c r="L177" s="19">
        <f t="shared" si="11"/>
        <v>1834000</v>
      </c>
      <c r="M177" s="19">
        <f t="shared" si="12"/>
        <v>0</v>
      </c>
    </row>
    <row r="178" spans="1:13" ht="17.100000000000001" customHeight="1">
      <c r="A178" s="17" t="s">
        <v>20</v>
      </c>
      <c r="B178" s="17" t="s">
        <v>401</v>
      </c>
      <c r="C178" s="25" t="s">
        <v>402</v>
      </c>
      <c r="D178" s="17" t="s">
        <v>400</v>
      </c>
      <c r="E178" s="19">
        <v>902000</v>
      </c>
      <c r="F178" s="20">
        <v>902000</v>
      </c>
      <c r="G178" s="19">
        <f t="shared" si="10"/>
        <v>0</v>
      </c>
      <c r="H178" s="19">
        <v>0</v>
      </c>
      <c r="I178" s="19">
        <v>0</v>
      </c>
      <c r="J178" s="21" t="s">
        <v>7</v>
      </c>
      <c r="K178" s="22">
        <f t="shared" si="9"/>
        <v>0</v>
      </c>
      <c r="L178" s="19">
        <f t="shared" si="11"/>
        <v>902000</v>
      </c>
      <c r="M178" s="19">
        <f t="shared" si="12"/>
        <v>0</v>
      </c>
    </row>
    <row r="179" spans="1:13" ht="17.100000000000001" customHeight="1">
      <c r="A179" s="17" t="s">
        <v>20</v>
      </c>
      <c r="B179" s="17" t="s">
        <v>403</v>
      </c>
      <c r="C179" s="25" t="s">
        <v>404</v>
      </c>
      <c r="D179" s="17" t="s">
        <v>405</v>
      </c>
      <c r="E179" s="19">
        <v>990000</v>
      </c>
      <c r="F179" s="20">
        <v>990000</v>
      </c>
      <c r="G179" s="19">
        <f t="shared" si="10"/>
        <v>0</v>
      </c>
      <c r="H179" s="19">
        <v>0</v>
      </c>
      <c r="I179" s="19">
        <v>0</v>
      </c>
      <c r="J179" s="21" t="s">
        <v>7</v>
      </c>
      <c r="K179" s="22">
        <f t="shared" si="9"/>
        <v>0</v>
      </c>
      <c r="L179" s="19">
        <f t="shared" si="11"/>
        <v>990000</v>
      </c>
      <c r="M179" s="19">
        <f t="shared" si="12"/>
        <v>0</v>
      </c>
    </row>
    <row r="180" spans="1:13" ht="17.100000000000001" customHeight="1">
      <c r="A180" s="17" t="s">
        <v>20</v>
      </c>
      <c r="B180" s="17" t="s">
        <v>406</v>
      </c>
      <c r="C180" s="25" t="s">
        <v>407</v>
      </c>
      <c r="D180" s="17" t="s">
        <v>405</v>
      </c>
      <c r="E180" s="19">
        <v>1716000</v>
      </c>
      <c r="F180" s="20">
        <v>1716000</v>
      </c>
      <c r="G180" s="19">
        <f t="shared" si="10"/>
        <v>0</v>
      </c>
      <c r="H180" s="19">
        <v>0</v>
      </c>
      <c r="I180" s="19">
        <v>0</v>
      </c>
      <c r="J180" s="21" t="s">
        <v>7</v>
      </c>
      <c r="K180" s="22">
        <f t="shared" si="9"/>
        <v>0</v>
      </c>
      <c r="L180" s="19">
        <f t="shared" si="11"/>
        <v>1716000</v>
      </c>
      <c r="M180" s="19">
        <f t="shared" si="12"/>
        <v>0</v>
      </c>
    </row>
    <row r="181" spans="1:13" ht="17.100000000000001" customHeight="1">
      <c r="A181" s="17" t="s">
        <v>20</v>
      </c>
      <c r="B181" s="17" t="s">
        <v>499</v>
      </c>
      <c r="C181" s="25" t="s">
        <v>411</v>
      </c>
      <c r="D181" s="17" t="s">
        <v>409</v>
      </c>
      <c r="E181" s="19">
        <v>3300000</v>
      </c>
      <c r="F181" s="20">
        <v>3300000</v>
      </c>
      <c r="G181" s="19">
        <f t="shared" si="10"/>
        <v>0</v>
      </c>
      <c r="H181" s="19">
        <v>0</v>
      </c>
      <c r="I181" s="19">
        <v>0</v>
      </c>
      <c r="J181" s="21" t="s">
        <v>7</v>
      </c>
      <c r="K181" s="22">
        <f t="shared" si="9"/>
        <v>0</v>
      </c>
      <c r="L181" s="19">
        <f t="shared" si="11"/>
        <v>3300000</v>
      </c>
      <c r="M181" s="19">
        <f t="shared" si="12"/>
        <v>0</v>
      </c>
    </row>
    <row r="182" spans="1:13" ht="17.100000000000001" customHeight="1">
      <c r="A182" s="17" t="s">
        <v>20</v>
      </c>
      <c r="B182" s="17" t="s">
        <v>502</v>
      </c>
      <c r="C182" s="25" t="s">
        <v>410</v>
      </c>
      <c r="D182" s="17" t="s">
        <v>409</v>
      </c>
      <c r="E182" s="19">
        <v>8602000</v>
      </c>
      <c r="F182" s="20">
        <v>8602000</v>
      </c>
      <c r="G182" s="19">
        <f t="shared" si="10"/>
        <v>0</v>
      </c>
      <c r="H182" s="19">
        <v>0</v>
      </c>
      <c r="I182" s="19">
        <v>0</v>
      </c>
      <c r="J182" s="21" t="s">
        <v>7</v>
      </c>
      <c r="K182" s="22">
        <f t="shared" si="9"/>
        <v>0</v>
      </c>
      <c r="L182" s="19">
        <f t="shared" si="11"/>
        <v>8602000</v>
      </c>
      <c r="M182" s="19">
        <f t="shared" si="12"/>
        <v>0</v>
      </c>
    </row>
    <row r="183" spans="1:13" ht="17.100000000000001" customHeight="1">
      <c r="A183" s="17" t="s">
        <v>20</v>
      </c>
      <c r="B183" s="17" t="s">
        <v>501</v>
      </c>
      <c r="C183" s="25" t="s">
        <v>410</v>
      </c>
      <c r="D183" s="17" t="s">
        <v>409</v>
      </c>
      <c r="E183" s="19">
        <v>1720400</v>
      </c>
      <c r="F183" s="20">
        <v>1720400</v>
      </c>
      <c r="G183" s="19">
        <f t="shared" si="10"/>
        <v>0</v>
      </c>
      <c r="H183" s="19">
        <v>0</v>
      </c>
      <c r="I183" s="19">
        <v>0</v>
      </c>
      <c r="J183" s="21" t="s">
        <v>7</v>
      </c>
      <c r="K183" s="22">
        <f t="shared" si="9"/>
        <v>0</v>
      </c>
      <c r="L183" s="19">
        <f t="shared" si="11"/>
        <v>1720400</v>
      </c>
      <c r="M183" s="19">
        <f t="shared" si="12"/>
        <v>0</v>
      </c>
    </row>
    <row r="184" spans="1:13" ht="17.100000000000001" customHeight="1">
      <c r="A184" s="17" t="s">
        <v>20</v>
      </c>
      <c r="B184" s="17" t="s">
        <v>503</v>
      </c>
      <c r="C184" s="25" t="s">
        <v>410</v>
      </c>
      <c r="D184" s="17" t="s">
        <v>409</v>
      </c>
      <c r="E184" s="19">
        <v>2150500</v>
      </c>
      <c r="F184" s="20">
        <v>2150500</v>
      </c>
      <c r="G184" s="19">
        <f t="shared" si="10"/>
        <v>0</v>
      </c>
      <c r="H184" s="19">
        <v>0</v>
      </c>
      <c r="I184" s="19">
        <v>0</v>
      </c>
      <c r="J184" s="21" t="s">
        <v>7</v>
      </c>
      <c r="K184" s="22">
        <f t="shared" si="9"/>
        <v>0</v>
      </c>
      <c r="L184" s="19">
        <f t="shared" si="11"/>
        <v>2150500</v>
      </c>
      <c r="M184" s="19">
        <f t="shared" si="12"/>
        <v>0</v>
      </c>
    </row>
    <row r="185" spans="1:13" ht="17.100000000000001" customHeight="1">
      <c r="A185" s="17" t="s">
        <v>20</v>
      </c>
      <c r="B185" s="17" t="s">
        <v>504</v>
      </c>
      <c r="C185" s="25" t="s">
        <v>410</v>
      </c>
      <c r="D185" s="17" t="s">
        <v>409</v>
      </c>
      <c r="E185" s="19">
        <v>430100</v>
      </c>
      <c r="F185" s="20">
        <v>430100</v>
      </c>
      <c r="G185" s="19">
        <f t="shared" si="10"/>
        <v>0</v>
      </c>
      <c r="H185" s="19">
        <v>0</v>
      </c>
      <c r="I185" s="19">
        <v>0</v>
      </c>
      <c r="J185" s="21" t="s">
        <v>7</v>
      </c>
      <c r="K185" s="22">
        <f t="shared" si="9"/>
        <v>0</v>
      </c>
      <c r="L185" s="19">
        <f t="shared" si="11"/>
        <v>430100</v>
      </c>
      <c r="M185" s="19">
        <f t="shared" si="12"/>
        <v>0</v>
      </c>
    </row>
    <row r="186" spans="1:13" ht="17.100000000000001" customHeight="1">
      <c r="A186" s="17" t="s">
        <v>20</v>
      </c>
      <c r="B186" s="17" t="s">
        <v>503</v>
      </c>
      <c r="C186" s="25" t="s">
        <v>408</v>
      </c>
      <c r="D186" s="17" t="s">
        <v>409</v>
      </c>
      <c r="E186" s="19">
        <v>10562200</v>
      </c>
      <c r="F186" s="20">
        <v>10562200</v>
      </c>
      <c r="G186" s="19">
        <f t="shared" si="10"/>
        <v>0</v>
      </c>
      <c r="H186" s="19">
        <v>0</v>
      </c>
      <c r="I186" s="19">
        <v>0</v>
      </c>
      <c r="J186" s="21" t="s">
        <v>7</v>
      </c>
      <c r="K186" s="22">
        <f t="shared" si="9"/>
        <v>0</v>
      </c>
      <c r="L186" s="19">
        <f t="shared" si="11"/>
        <v>10562200</v>
      </c>
      <c r="M186" s="19">
        <f t="shared" si="12"/>
        <v>0</v>
      </c>
    </row>
    <row r="187" spans="1:13" ht="17.100000000000001" customHeight="1">
      <c r="A187" s="17" t="s">
        <v>20</v>
      </c>
      <c r="B187" s="17" t="s">
        <v>499</v>
      </c>
      <c r="C187" s="25" t="s">
        <v>500</v>
      </c>
      <c r="D187" s="17" t="s">
        <v>409</v>
      </c>
      <c r="E187" s="19">
        <v>1920400</v>
      </c>
      <c r="F187" s="20">
        <v>1920400</v>
      </c>
      <c r="G187" s="19">
        <f t="shared" si="10"/>
        <v>0</v>
      </c>
      <c r="H187" s="19">
        <v>0</v>
      </c>
      <c r="I187" s="19">
        <v>0</v>
      </c>
      <c r="J187" s="21" t="s">
        <v>7</v>
      </c>
      <c r="K187" s="22">
        <f t="shared" si="9"/>
        <v>0</v>
      </c>
      <c r="L187" s="19">
        <f t="shared" si="11"/>
        <v>1920400</v>
      </c>
      <c r="M187" s="19">
        <f t="shared" si="12"/>
        <v>0</v>
      </c>
    </row>
    <row r="188" spans="1:13" ht="17.100000000000001" customHeight="1">
      <c r="A188" s="17" t="s">
        <v>20</v>
      </c>
      <c r="B188" s="17" t="s">
        <v>502</v>
      </c>
      <c r="C188" s="25" t="s">
        <v>500</v>
      </c>
      <c r="D188" s="17" t="s">
        <v>409</v>
      </c>
      <c r="E188" s="19">
        <v>960200</v>
      </c>
      <c r="F188" s="20">
        <v>960200</v>
      </c>
      <c r="G188" s="19">
        <f t="shared" si="10"/>
        <v>0</v>
      </c>
      <c r="H188" s="19">
        <v>0</v>
      </c>
      <c r="I188" s="19">
        <v>0</v>
      </c>
      <c r="J188" s="21" t="s">
        <v>7</v>
      </c>
      <c r="K188" s="22">
        <f t="shared" si="9"/>
        <v>0</v>
      </c>
      <c r="L188" s="19">
        <f t="shared" si="11"/>
        <v>960200</v>
      </c>
      <c r="M188" s="19">
        <f t="shared" si="12"/>
        <v>0</v>
      </c>
    </row>
    <row r="189" spans="1:13" ht="17.100000000000001" customHeight="1">
      <c r="A189" s="17" t="s">
        <v>20</v>
      </c>
      <c r="B189" s="17" t="s">
        <v>412</v>
      </c>
      <c r="C189" s="25" t="s">
        <v>413</v>
      </c>
      <c r="D189" s="17" t="s">
        <v>414</v>
      </c>
      <c r="E189" s="19">
        <v>2840000</v>
      </c>
      <c r="F189" s="20">
        <v>2840000</v>
      </c>
      <c r="G189" s="19">
        <f t="shared" si="10"/>
        <v>0</v>
      </c>
      <c r="H189" s="19">
        <v>0</v>
      </c>
      <c r="I189" s="19">
        <v>0</v>
      </c>
      <c r="J189" s="21" t="s">
        <v>7</v>
      </c>
      <c r="K189" s="22">
        <f t="shared" si="9"/>
        <v>0</v>
      </c>
      <c r="L189" s="19">
        <f t="shared" si="11"/>
        <v>2840000</v>
      </c>
      <c r="M189" s="19">
        <f t="shared" si="12"/>
        <v>0</v>
      </c>
    </row>
    <row r="190" spans="1:13" ht="17.100000000000001" customHeight="1">
      <c r="A190" s="17" t="s">
        <v>20</v>
      </c>
      <c r="B190" s="17" t="s">
        <v>415</v>
      </c>
      <c r="C190" s="25" t="s">
        <v>416</v>
      </c>
      <c r="D190" s="17" t="s">
        <v>417</v>
      </c>
      <c r="E190" s="19">
        <v>902000</v>
      </c>
      <c r="F190" s="20">
        <v>902000</v>
      </c>
      <c r="G190" s="19">
        <f t="shared" si="10"/>
        <v>0</v>
      </c>
      <c r="H190" s="19">
        <v>0</v>
      </c>
      <c r="I190" s="19">
        <v>0</v>
      </c>
      <c r="J190" s="21" t="s">
        <v>7</v>
      </c>
      <c r="K190" s="22">
        <f t="shared" si="9"/>
        <v>0</v>
      </c>
      <c r="L190" s="19">
        <f t="shared" si="11"/>
        <v>902000</v>
      </c>
      <c r="M190" s="19">
        <f t="shared" si="12"/>
        <v>0</v>
      </c>
    </row>
    <row r="191" spans="1:13" ht="17.100000000000001" customHeight="1">
      <c r="A191" s="17" t="s">
        <v>20</v>
      </c>
      <c r="B191" s="17" t="s">
        <v>418</v>
      </c>
      <c r="C191" s="25" t="s">
        <v>419</v>
      </c>
      <c r="D191" s="17" t="s">
        <v>420</v>
      </c>
      <c r="E191" s="19">
        <v>2851200</v>
      </c>
      <c r="F191" s="20">
        <v>2851200</v>
      </c>
      <c r="G191" s="19">
        <f t="shared" si="10"/>
        <v>0</v>
      </c>
      <c r="H191" s="19">
        <v>0</v>
      </c>
      <c r="I191" s="19">
        <v>0</v>
      </c>
      <c r="J191" s="21" t="s">
        <v>7</v>
      </c>
      <c r="K191" s="22">
        <f t="shared" si="9"/>
        <v>0</v>
      </c>
      <c r="L191" s="19">
        <f t="shared" si="11"/>
        <v>2851200</v>
      </c>
      <c r="M191" s="19">
        <f t="shared" si="12"/>
        <v>0</v>
      </c>
    </row>
    <row r="192" spans="1:13" ht="17.100000000000001" customHeight="1">
      <c r="A192" s="17" t="s">
        <v>20</v>
      </c>
      <c r="B192" s="17" t="s">
        <v>438</v>
      </c>
      <c r="C192" s="25" t="s">
        <v>439</v>
      </c>
      <c r="D192" s="17" t="s">
        <v>423</v>
      </c>
      <c r="E192" s="19">
        <v>550000</v>
      </c>
      <c r="F192" s="20">
        <v>550000</v>
      </c>
      <c r="G192" s="19">
        <f t="shared" si="10"/>
        <v>0</v>
      </c>
      <c r="H192" s="19">
        <v>0</v>
      </c>
      <c r="I192" s="19">
        <v>0</v>
      </c>
      <c r="J192" s="21" t="s">
        <v>7</v>
      </c>
      <c r="K192" s="22">
        <f t="shared" si="9"/>
        <v>0</v>
      </c>
      <c r="L192" s="19">
        <f t="shared" si="11"/>
        <v>550000</v>
      </c>
      <c r="M192" s="19">
        <f t="shared" si="12"/>
        <v>0</v>
      </c>
    </row>
    <row r="193" spans="1:13" ht="17.100000000000001" customHeight="1">
      <c r="A193" s="17" t="s">
        <v>20</v>
      </c>
      <c r="B193" s="17" t="s">
        <v>430</v>
      </c>
      <c r="C193" s="25" t="s">
        <v>431</v>
      </c>
      <c r="D193" s="17" t="s">
        <v>423</v>
      </c>
      <c r="E193" s="19">
        <v>385000</v>
      </c>
      <c r="F193" s="20">
        <v>385000</v>
      </c>
      <c r="G193" s="19">
        <f t="shared" si="10"/>
        <v>0</v>
      </c>
      <c r="H193" s="19">
        <v>0</v>
      </c>
      <c r="I193" s="19">
        <v>0</v>
      </c>
      <c r="J193" s="21" t="s">
        <v>7</v>
      </c>
      <c r="K193" s="22">
        <f t="shared" si="9"/>
        <v>0</v>
      </c>
      <c r="L193" s="19">
        <f t="shared" si="11"/>
        <v>385000</v>
      </c>
      <c r="M193" s="19">
        <f t="shared" si="12"/>
        <v>0</v>
      </c>
    </row>
    <row r="194" spans="1:13" ht="17.100000000000001" customHeight="1">
      <c r="A194" s="17" t="s">
        <v>20</v>
      </c>
      <c r="B194" s="17" t="s">
        <v>442</v>
      </c>
      <c r="C194" s="25" t="s">
        <v>443</v>
      </c>
      <c r="D194" s="17" t="s">
        <v>423</v>
      </c>
      <c r="E194" s="19">
        <v>5000000</v>
      </c>
      <c r="F194" s="20">
        <v>5000000</v>
      </c>
      <c r="G194" s="19">
        <f t="shared" si="10"/>
        <v>0</v>
      </c>
      <c r="H194" s="19">
        <v>0</v>
      </c>
      <c r="I194" s="19">
        <v>0</v>
      </c>
      <c r="J194" s="21" t="s">
        <v>7</v>
      </c>
      <c r="K194" s="22">
        <f t="shared" si="9"/>
        <v>0</v>
      </c>
      <c r="L194" s="19">
        <f t="shared" si="11"/>
        <v>5000000</v>
      </c>
      <c r="M194" s="19">
        <f t="shared" si="12"/>
        <v>0</v>
      </c>
    </row>
    <row r="195" spans="1:13" ht="17.100000000000001" customHeight="1">
      <c r="A195" s="17" t="s">
        <v>20</v>
      </c>
      <c r="B195" s="17" t="s">
        <v>426</v>
      </c>
      <c r="C195" s="25" t="s">
        <v>427</v>
      </c>
      <c r="D195" s="17" t="s">
        <v>423</v>
      </c>
      <c r="E195" s="19">
        <v>1540000</v>
      </c>
      <c r="F195" s="20">
        <v>1540000</v>
      </c>
      <c r="G195" s="19">
        <f t="shared" si="10"/>
        <v>0</v>
      </c>
      <c r="H195" s="19">
        <v>0</v>
      </c>
      <c r="I195" s="19">
        <v>0</v>
      </c>
      <c r="J195" s="21" t="s">
        <v>7</v>
      </c>
      <c r="K195" s="22">
        <f t="shared" si="9"/>
        <v>0</v>
      </c>
      <c r="L195" s="19">
        <f t="shared" si="11"/>
        <v>1540000</v>
      </c>
      <c r="M195" s="19">
        <f t="shared" si="12"/>
        <v>0</v>
      </c>
    </row>
    <row r="196" spans="1:13" ht="17.100000000000001" customHeight="1">
      <c r="A196" s="17" t="s">
        <v>20</v>
      </c>
      <c r="B196" s="17" t="s">
        <v>421</v>
      </c>
      <c r="C196" s="25" t="s">
        <v>422</v>
      </c>
      <c r="D196" s="17" t="s">
        <v>423</v>
      </c>
      <c r="E196" s="19">
        <v>1760000</v>
      </c>
      <c r="F196" s="20">
        <v>1760000</v>
      </c>
      <c r="G196" s="19">
        <f t="shared" si="10"/>
        <v>0</v>
      </c>
      <c r="H196" s="19">
        <v>0</v>
      </c>
      <c r="I196" s="19">
        <v>0</v>
      </c>
      <c r="J196" s="21" t="s">
        <v>7</v>
      </c>
      <c r="K196" s="22">
        <f t="shared" ref="K196:K259" si="13">ROUND((G196)*0.451,0)</f>
        <v>0</v>
      </c>
      <c r="L196" s="19">
        <f t="shared" si="11"/>
        <v>1760000</v>
      </c>
      <c r="M196" s="19">
        <f t="shared" si="12"/>
        <v>0</v>
      </c>
    </row>
    <row r="197" spans="1:13" ht="17.100000000000001" customHeight="1">
      <c r="A197" s="17" t="s">
        <v>20</v>
      </c>
      <c r="B197" s="17" t="s">
        <v>432</v>
      </c>
      <c r="C197" s="25" t="s">
        <v>433</v>
      </c>
      <c r="D197" s="17" t="s">
        <v>423</v>
      </c>
      <c r="E197" s="19">
        <v>385000</v>
      </c>
      <c r="F197" s="20">
        <v>385000</v>
      </c>
      <c r="G197" s="19">
        <f t="shared" si="10"/>
        <v>0</v>
      </c>
      <c r="H197" s="19">
        <v>0</v>
      </c>
      <c r="I197" s="19">
        <v>0</v>
      </c>
      <c r="J197" s="21" t="s">
        <v>7</v>
      </c>
      <c r="K197" s="22">
        <f t="shared" si="13"/>
        <v>0</v>
      </c>
      <c r="L197" s="19">
        <f t="shared" si="11"/>
        <v>385000</v>
      </c>
      <c r="M197" s="19">
        <f t="shared" si="12"/>
        <v>0</v>
      </c>
    </row>
    <row r="198" spans="1:13" ht="17.100000000000001" customHeight="1">
      <c r="A198" s="17" t="s">
        <v>20</v>
      </c>
      <c r="B198" s="17" t="s">
        <v>428</v>
      </c>
      <c r="C198" s="25" t="s">
        <v>429</v>
      </c>
      <c r="D198" s="17" t="s">
        <v>423</v>
      </c>
      <c r="E198" s="19">
        <v>1650000</v>
      </c>
      <c r="F198" s="20">
        <v>1650000</v>
      </c>
      <c r="G198" s="19">
        <f t="shared" si="10"/>
        <v>0</v>
      </c>
      <c r="H198" s="19">
        <v>0</v>
      </c>
      <c r="I198" s="19">
        <v>0</v>
      </c>
      <c r="J198" s="21" t="s">
        <v>7</v>
      </c>
      <c r="K198" s="22">
        <f t="shared" si="13"/>
        <v>0</v>
      </c>
      <c r="L198" s="19">
        <f t="shared" si="11"/>
        <v>1650000</v>
      </c>
      <c r="M198" s="19">
        <f t="shared" si="12"/>
        <v>0</v>
      </c>
    </row>
    <row r="199" spans="1:13" ht="17.100000000000001" customHeight="1">
      <c r="A199" s="17" t="s">
        <v>20</v>
      </c>
      <c r="B199" s="17" t="s">
        <v>436</v>
      </c>
      <c r="C199" s="25" t="s">
        <v>437</v>
      </c>
      <c r="D199" s="17" t="s">
        <v>423</v>
      </c>
      <c r="E199" s="19">
        <v>385000</v>
      </c>
      <c r="F199" s="20">
        <v>385000</v>
      </c>
      <c r="G199" s="19">
        <f t="shared" si="10"/>
        <v>0</v>
      </c>
      <c r="H199" s="19">
        <v>0</v>
      </c>
      <c r="I199" s="19">
        <v>0</v>
      </c>
      <c r="J199" s="21" t="s">
        <v>7</v>
      </c>
      <c r="K199" s="22">
        <f t="shared" si="13"/>
        <v>0</v>
      </c>
      <c r="L199" s="19">
        <f t="shared" si="11"/>
        <v>385000</v>
      </c>
      <c r="M199" s="19">
        <f t="shared" si="12"/>
        <v>0</v>
      </c>
    </row>
    <row r="200" spans="1:13" ht="17.100000000000001" customHeight="1">
      <c r="A200" s="17" t="s">
        <v>20</v>
      </c>
      <c r="B200" s="17" t="s">
        <v>424</v>
      </c>
      <c r="C200" s="25" t="s">
        <v>425</v>
      </c>
      <c r="D200" s="17" t="s">
        <v>423</v>
      </c>
      <c r="E200" s="19">
        <v>1078000</v>
      </c>
      <c r="F200" s="20">
        <v>1078000</v>
      </c>
      <c r="G200" s="19">
        <f t="shared" si="10"/>
        <v>0</v>
      </c>
      <c r="H200" s="19">
        <v>0</v>
      </c>
      <c r="I200" s="19">
        <v>0</v>
      </c>
      <c r="J200" s="21" t="s">
        <v>7</v>
      </c>
      <c r="K200" s="22">
        <f t="shared" si="13"/>
        <v>0</v>
      </c>
      <c r="L200" s="19">
        <f t="shared" si="11"/>
        <v>1078000</v>
      </c>
      <c r="M200" s="19">
        <f t="shared" si="12"/>
        <v>0</v>
      </c>
    </row>
    <row r="201" spans="1:13" ht="17.100000000000001" customHeight="1">
      <c r="A201" s="17" t="s">
        <v>20</v>
      </c>
      <c r="B201" s="17" t="s">
        <v>434</v>
      </c>
      <c r="C201" s="25" t="s">
        <v>435</v>
      </c>
      <c r="D201" s="17" t="s">
        <v>423</v>
      </c>
      <c r="E201" s="19">
        <v>495000</v>
      </c>
      <c r="F201" s="20">
        <v>495000</v>
      </c>
      <c r="G201" s="19">
        <f t="shared" si="10"/>
        <v>0</v>
      </c>
      <c r="H201" s="19">
        <v>0</v>
      </c>
      <c r="I201" s="19">
        <v>0</v>
      </c>
      <c r="J201" s="21" t="s">
        <v>7</v>
      </c>
      <c r="K201" s="22">
        <f t="shared" si="13"/>
        <v>0</v>
      </c>
      <c r="L201" s="19">
        <f t="shared" si="11"/>
        <v>495000</v>
      </c>
      <c r="M201" s="19">
        <f t="shared" si="12"/>
        <v>0</v>
      </c>
    </row>
    <row r="202" spans="1:13" ht="17.100000000000001" customHeight="1">
      <c r="A202" s="17" t="s">
        <v>20</v>
      </c>
      <c r="B202" s="17" t="s">
        <v>440</v>
      </c>
      <c r="C202" s="25" t="s">
        <v>441</v>
      </c>
      <c r="D202" s="17" t="s">
        <v>423</v>
      </c>
      <c r="E202" s="19">
        <v>2706000</v>
      </c>
      <c r="F202" s="20">
        <v>2706000</v>
      </c>
      <c r="G202" s="19">
        <f t="shared" ref="G202:G265" si="14">E202-F202</f>
        <v>0</v>
      </c>
      <c r="H202" s="19">
        <v>0</v>
      </c>
      <c r="I202" s="19">
        <v>0</v>
      </c>
      <c r="J202" s="21" t="s">
        <v>7</v>
      </c>
      <c r="K202" s="22">
        <f t="shared" si="13"/>
        <v>0</v>
      </c>
      <c r="L202" s="19">
        <f t="shared" ref="L202:L265" si="15">F202+K202</f>
        <v>2706000</v>
      </c>
      <c r="M202" s="19">
        <f t="shared" ref="M202:M265" si="16">E202-L202</f>
        <v>0</v>
      </c>
    </row>
    <row r="203" spans="1:13" ht="17.100000000000001" customHeight="1">
      <c r="A203" s="17" t="s">
        <v>20</v>
      </c>
      <c r="B203" s="17" t="s">
        <v>444</v>
      </c>
      <c r="C203" s="25" t="s">
        <v>445</v>
      </c>
      <c r="D203" s="17" t="s">
        <v>446</v>
      </c>
      <c r="E203" s="19">
        <v>1900800</v>
      </c>
      <c r="F203" s="20">
        <v>1900800</v>
      </c>
      <c r="G203" s="19">
        <f t="shared" si="14"/>
        <v>0</v>
      </c>
      <c r="H203" s="19">
        <v>0</v>
      </c>
      <c r="I203" s="19">
        <v>0</v>
      </c>
      <c r="J203" s="21" t="s">
        <v>7</v>
      </c>
      <c r="K203" s="22">
        <f t="shared" si="13"/>
        <v>0</v>
      </c>
      <c r="L203" s="19">
        <f t="shared" si="15"/>
        <v>1900800</v>
      </c>
      <c r="M203" s="19">
        <f t="shared" si="16"/>
        <v>0</v>
      </c>
    </row>
    <row r="204" spans="1:13" ht="17.100000000000001" customHeight="1">
      <c r="A204" s="17" t="s">
        <v>20</v>
      </c>
      <c r="B204" s="17" t="s">
        <v>450</v>
      </c>
      <c r="C204" s="25" t="s">
        <v>451</v>
      </c>
      <c r="D204" s="17" t="s">
        <v>449</v>
      </c>
      <c r="E204" s="19">
        <v>1552000</v>
      </c>
      <c r="F204" s="20">
        <v>1552000</v>
      </c>
      <c r="G204" s="19">
        <f t="shared" si="14"/>
        <v>0</v>
      </c>
      <c r="H204" s="19">
        <v>0</v>
      </c>
      <c r="I204" s="19">
        <v>0</v>
      </c>
      <c r="J204" s="21" t="s">
        <v>7</v>
      </c>
      <c r="K204" s="22">
        <f t="shared" si="13"/>
        <v>0</v>
      </c>
      <c r="L204" s="19">
        <f t="shared" si="15"/>
        <v>1552000</v>
      </c>
      <c r="M204" s="19">
        <f t="shared" si="16"/>
        <v>0</v>
      </c>
    </row>
    <row r="205" spans="1:13" ht="17.100000000000001" customHeight="1">
      <c r="A205" s="17" t="s">
        <v>20</v>
      </c>
      <c r="B205" s="17" t="s">
        <v>447</v>
      </c>
      <c r="C205" s="25" t="s">
        <v>448</v>
      </c>
      <c r="D205" s="17" t="s">
        <v>449</v>
      </c>
      <c r="E205" s="19">
        <v>17166000</v>
      </c>
      <c r="F205" s="20">
        <v>17166000</v>
      </c>
      <c r="G205" s="19">
        <f t="shared" si="14"/>
        <v>0</v>
      </c>
      <c r="H205" s="19">
        <v>0</v>
      </c>
      <c r="I205" s="19">
        <v>0</v>
      </c>
      <c r="J205" s="21" t="s">
        <v>7</v>
      </c>
      <c r="K205" s="22">
        <f t="shared" si="13"/>
        <v>0</v>
      </c>
      <c r="L205" s="19">
        <f t="shared" si="15"/>
        <v>17166000</v>
      </c>
      <c r="M205" s="19">
        <f t="shared" si="16"/>
        <v>0</v>
      </c>
    </row>
    <row r="206" spans="1:13" ht="17.100000000000001" customHeight="1">
      <c r="A206" s="17" t="s">
        <v>20</v>
      </c>
      <c r="B206" s="17" t="s">
        <v>460</v>
      </c>
      <c r="C206" s="25" t="s">
        <v>461</v>
      </c>
      <c r="D206" s="17" t="s">
        <v>449</v>
      </c>
      <c r="E206" s="19">
        <v>6024000</v>
      </c>
      <c r="F206" s="20">
        <v>6024000</v>
      </c>
      <c r="G206" s="19">
        <f t="shared" si="14"/>
        <v>0</v>
      </c>
      <c r="H206" s="19">
        <v>0</v>
      </c>
      <c r="I206" s="19">
        <v>0</v>
      </c>
      <c r="J206" s="21" t="s">
        <v>7</v>
      </c>
      <c r="K206" s="22">
        <f t="shared" si="13"/>
        <v>0</v>
      </c>
      <c r="L206" s="19">
        <f t="shared" si="15"/>
        <v>6024000</v>
      </c>
      <c r="M206" s="19">
        <f t="shared" si="16"/>
        <v>0</v>
      </c>
    </row>
    <row r="207" spans="1:13" ht="17.100000000000001" customHeight="1">
      <c r="A207" s="17" t="s">
        <v>20</v>
      </c>
      <c r="B207" s="17" t="s">
        <v>454</v>
      </c>
      <c r="C207" s="25" t="s">
        <v>455</v>
      </c>
      <c r="D207" s="17" t="s">
        <v>449</v>
      </c>
      <c r="E207" s="19">
        <v>1649000</v>
      </c>
      <c r="F207" s="20">
        <v>1649000</v>
      </c>
      <c r="G207" s="19">
        <f t="shared" si="14"/>
        <v>0</v>
      </c>
      <c r="H207" s="19">
        <v>0</v>
      </c>
      <c r="I207" s="19">
        <v>0</v>
      </c>
      <c r="J207" s="21" t="s">
        <v>7</v>
      </c>
      <c r="K207" s="22">
        <f t="shared" si="13"/>
        <v>0</v>
      </c>
      <c r="L207" s="19">
        <f t="shared" si="15"/>
        <v>1649000</v>
      </c>
      <c r="M207" s="19">
        <f t="shared" si="16"/>
        <v>0</v>
      </c>
    </row>
    <row r="208" spans="1:13" ht="17.100000000000001" customHeight="1">
      <c r="A208" s="17" t="s">
        <v>20</v>
      </c>
      <c r="B208" s="17" t="s">
        <v>452</v>
      </c>
      <c r="C208" s="25" t="s">
        <v>453</v>
      </c>
      <c r="D208" s="17" t="s">
        <v>449</v>
      </c>
      <c r="E208" s="19">
        <v>1552000</v>
      </c>
      <c r="F208" s="20">
        <v>1552000</v>
      </c>
      <c r="G208" s="19">
        <f t="shared" si="14"/>
        <v>0</v>
      </c>
      <c r="H208" s="19">
        <v>0</v>
      </c>
      <c r="I208" s="19">
        <v>0</v>
      </c>
      <c r="J208" s="21" t="s">
        <v>7</v>
      </c>
      <c r="K208" s="22">
        <f t="shared" si="13"/>
        <v>0</v>
      </c>
      <c r="L208" s="19">
        <f t="shared" si="15"/>
        <v>1552000</v>
      </c>
      <c r="M208" s="19">
        <f t="shared" si="16"/>
        <v>0</v>
      </c>
    </row>
    <row r="209" spans="1:13" ht="17.100000000000001" customHeight="1">
      <c r="A209" s="17" t="s">
        <v>20</v>
      </c>
      <c r="B209" s="17" t="s">
        <v>458</v>
      </c>
      <c r="C209" s="25" t="s">
        <v>459</v>
      </c>
      <c r="D209" s="17" t="s">
        <v>449</v>
      </c>
      <c r="E209" s="19">
        <v>388000</v>
      </c>
      <c r="F209" s="20">
        <v>388000</v>
      </c>
      <c r="G209" s="19">
        <f t="shared" si="14"/>
        <v>0</v>
      </c>
      <c r="H209" s="19">
        <v>0</v>
      </c>
      <c r="I209" s="19">
        <v>0</v>
      </c>
      <c r="J209" s="21" t="s">
        <v>7</v>
      </c>
      <c r="K209" s="22">
        <f t="shared" si="13"/>
        <v>0</v>
      </c>
      <c r="L209" s="19">
        <f t="shared" si="15"/>
        <v>388000</v>
      </c>
      <c r="M209" s="19">
        <f t="shared" si="16"/>
        <v>0</v>
      </c>
    </row>
    <row r="210" spans="1:13" ht="17.100000000000001" customHeight="1">
      <c r="A210" s="17" t="s">
        <v>20</v>
      </c>
      <c r="B210" s="17" t="s">
        <v>456</v>
      </c>
      <c r="C210" s="25" t="s">
        <v>457</v>
      </c>
      <c r="D210" s="17" t="s">
        <v>449</v>
      </c>
      <c r="E210" s="19">
        <v>1649000</v>
      </c>
      <c r="F210" s="20">
        <v>1649000</v>
      </c>
      <c r="G210" s="19">
        <f t="shared" si="14"/>
        <v>0</v>
      </c>
      <c r="H210" s="19">
        <v>0</v>
      </c>
      <c r="I210" s="19">
        <v>0</v>
      </c>
      <c r="J210" s="21" t="s">
        <v>7</v>
      </c>
      <c r="K210" s="22">
        <f t="shared" si="13"/>
        <v>0</v>
      </c>
      <c r="L210" s="19">
        <f t="shared" si="15"/>
        <v>1649000</v>
      </c>
      <c r="M210" s="19">
        <f t="shared" si="16"/>
        <v>0</v>
      </c>
    </row>
    <row r="211" spans="1:13" ht="17.100000000000001" customHeight="1">
      <c r="A211" s="17" t="s">
        <v>20</v>
      </c>
      <c r="B211" s="17" t="s">
        <v>473</v>
      </c>
      <c r="C211" s="25" t="s">
        <v>474</v>
      </c>
      <c r="D211" s="17" t="s">
        <v>475</v>
      </c>
      <c r="E211" s="19">
        <v>1098000</v>
      </c>
      <c r="F211" s="20">
        <v>1098000</v>
      </c>
      <c r="G211" s="19">
        <f t="shared" si="14"/>
        <v>0</v>
      </c>
      <c r="H211" s="19">
        <v>0</v>
      </c>
      <c r="I211" s="19">
        <v>0</v>
      </c>
      <c r="J211" s="21" t="s">
        <v>7</v>
      </c>
      <c r="K211" s="22">
        <f t="shared" si="13"/>
        <v>0</v>
      </c>
      <c r="L211" s="19">
        <f t="shared" si="15"/>
        <v>1098000</v>
      </c>
      <c r="M211" s="19">
        <f t="shared" si="16"/>
        <v>0</v>
      </c>
    </row>
    <row r="212" spans="1:13" ht="17.100000000000001" customHeight="1">
      <c r="A212" s="17" t="s">
        <v>20</v>
      </c>
      <c r="B212" s="17" t="s">
        <v>476</v>
      </c>
      <c r="C212" s="25" t="s">
        <v>477</v>
      </c>
      <c r="D212" s="17" t="s">
        <v>472</v>
      </c>
      <c r="E212" s="19">
        <v>1720000</v>
      </c>
      <c r="F212" s="20">
        <v>1720000</v>
      </c>
      <c r="G212" s="19">
        <f t="shared" si="14"/>
        <v>0</v>
      </c>
      <c r="H212" s="19">
        <v>0</v>
      </c>
      <c r="I212" s="19">
        <v>0</v>
      </c>
      <c r="J212" s="21" t="s">
        <v>7</v>
      </c>
      <c r="K212" s="22">
        <f t="shared" si="13"/>
        <v>0</v>
      </c>
      <c r="L212" s="19">
        <f t="shared" si="15"/>
        <v>1720000</v>
      </c>
      <c r="M212" s="19">
        <f t="shared" si="16"/>
        <v>0</v>
      </c>
    </row>
    <row r="213" spans="1:13" ht="17.100000000000001" customHeight="1">
      <c r="A213" s="17" t="s">
        <v>20</v>
      </c>
      <c r="B213" s="17" t="s">
        <v>478</v>
      </c>
      <c r="C213" s="25" t="s">
        <v>479</v>
      </c>
      <c r="D213" s="17" t="s">
        <v>480</v>
      </c>
      <c r="E213" s="19">
        <v>1859000</v>
      </c>
      <c r="F213" s="20">
        <v>1859000</v>
      </c>
      <c r="G213" s="19">
        <f t="shared" si="14"/>
        <v>0</v>
      </c>
      <c r="H213" s="19">
        <v>0</v>
      </c>
      <c r="I213" s="19">
        <v>0</v>
      </c>
      <c r="J213" s="21" t="s">
        <v>7</v>
      </c>
      <c r="K213" s="22">
        <f t="shared" si="13"/>
        <v>0</v>
      </c>
      <c r="L213" s="19">
        <f t="shared" si="15"/>
        <v>1859000</v>
      </c>
      <c r="M213" s="19">
        <f t="shared" si="16"/>
        <v>0</v>
      </c>
    </row>
    <row r="214" spans="1:13" ht="17.100000000000001" customHeight="1">
      <c r="A214" s="17" t="s">
        <v>20</v>
      </c>
      <c r="B214" s="17" t="s">
        <v>556</v>
      </c>
      <c r="C214" s="25" t="s">
        <v>410</v>
      </c>
      <c r="D214" s="17" t="s">
        <v>557</v>
      </c>
      <c r="E214" s="19">
        <v>700000</v>
      </c>
      <c r="F214" s="20">
        <v>700000</v>
      </c>
      <c r="G214" s="19">
        <f t="shared" si="14"/>
        <v>0</v>
      </c>
      <c r="H214" s="19">
        <v>0</v>
      </c>
      <c r="I214" s="19">
        <v>0</v>
      </c>
      <c r="J214" s="21" t="s">
        <v>7</v>
      </c>
      <c r="K214" s="22">
        <f t="shared" si="13"/>
        <v>0</v>
      </c>
      <c r="L214" s="19">
        <f t="shared" si="15"/>
        <v>700000</v>
      </c>
      <c r="M214" s="19">
        <f t="shared" si="16"/>
        <v>0</v>
      </c>
    </row>
    <row r="215" spans="1:13" ht="17.100000000000001" customHeight="1">
      <c r="A215" s="17" t="s">
        <v>20</v>
      </c>
      <c r="B215" s="17" t="s">
        <v>481</v>
      </c>
      <c r="C215" s="25" t="s">
        <v>474</v>
      </c>
      <c r="D215" s="17" t="s">
        <v>482</v>
      </c>
      <c r="E215" s="19">
        <v>1190000</v>
      </c>
      <c r="F215" s="20">
        <v>1190000</v>
      </c>
      <c r="G215" s="19">
        <f t="shared" si="14"/>
        <v>0</v>
      </c>
      <c r="H215" s="19">
        <v>0</v>
      </c>
      <c r="I215" s="19">
        <v>0</v>
      </c>
      <c r="J215" s="21" t="s">
        <v>7</v>
      </c>
      <c r="K215" s="22">
        <f t="shared" si="13"/>
        <v>0</v>
      </c>
      <c r="L215" s="19">
        <f t="shared" si="15"/>
        <v>1190000</v>
      </c>
      <c r="M215" s="19">
        <f t="shared" si="16"/>
        <v>0</v>
      </c>
    </row>
    <row r="216" spans="1:13" ht="17.100000000000001" customHeight="1">
      <c r="A216" s="17" t="s">
        <v>20</v>
      </c>
      <c r="B216" s="17" t="s">
        <v>483</v>
      </c>
      <c r="C216" s="25" t="s">
        <v>474</v>
      </c>
      <c r="D216" s="17" t="s">
        <v>484</v>
      </c>
      <c r="E216" s="19">
        <v>4840000</v>
      </c>
      <c r="F216" s="20">
        <v>4840000</v>
      </c>
      <c r="G216" s="19">
        <f t="shared" si="14"/>
        <v>0</v>
      </c>
      <c r="H216" s="19">
        <v>0</v>
      </c>
      <c r="I216" s="19">
        <v>0</v>
      </c>
      <c r="J216" s="21" t="s">
        <v>7</v>
      </c>
      <c r="K216" s="22">
        <f t="shared" si="13"/>
        <v>0</v>
      </c>
      <c r="L216" s="19">
        <f t="shared" si="15"/>
        <v>4840000</v>
      </c>
      <c r="M216" s="19">
        <f t="shared" si="16"/>
        <v>0</v>
      </c>
    </row>
    <row r="217" spans="1:13" ht="17.100000000000001" customHeight="1">
      <c r="A217" s="17" t="s">
        <v>20</v>
      </c>
      <c r="B217" s="17" t="s">
        <v>485</v>
      </c>
      <c r="C217" s="25" t="s">
        <v>486</v>
      </c>
      <c r="D217" s="17" t="s">
        <v>487</v>
      </c>
      <c r="E217" s="19">
        <v>9900000</v>
      </c>
      <c r="F217" s="20">
        <v>9900000</v>
      </c>
      <c r="G217" s="19">
        <f t="shared" si="14"/>
        <v>0</v>
      </c>
      <c r="H217" s="19">
        <v>0</v>
      </c>
      <c r="I217" s="19">
        <v>0</v>
      </c>
      <c r="J217" s="21" t="s">
        <v>7</v>
      </c>
      <c r="K217" s="22">
        <f t="shared" si="13"/>
        <v>0</v>
      </c>
      <c r="L217" s="19">
        <f t="shared" si="15"/>
        <v>9900000</v>
      </c>
      <c r="M217" s="19">
        <f t="shared" si="16"/>
        <v>0</v>
      </c>
    </row>
    <row r="218" spans="1:13" ht="17.100000000000001" customHeight="1">
      <c r="A218" s="17" t="s">
        <v>20</v>
      </c>
      <c r="B218" s="17" t="s">
        <v>488</v>
      </c>
      <c r="C218" s="25" t="s">
        <v>489</v>
      </c>
      <c r="D218" s="17" t="s">
        <v>490</v>
      </c>
      <c r="E218" s="19">
        <v>2827000</v>
      </c>
      <c r="F218" s="20">
        <v>2827000</v>
      </c>
      <c r="G218" s="19">
        <f t="shared" si="14"/>
        <v>0</v>
      </c>
      <c r="H218" s="19">
        <v>0</v>
      </c>
      <c r="I218" s="19">
        <v>0</v>
      </c>
      <c r="J218" s="21" t="s">
        <v>7</v>
      </c>
      <c r="K218" s="22">
        <f t="shared" si="13"/>
        <v>0</v>
      </c>
      <c r="L218" s="19">
        <f t="shared" si="15"/>
        <v>2827000</v>
      </c>
      <c r="M218" s="19">
        <f t="shared" si="16"/>
        <v>0</v>
      </c>
    </row>
    <row r="219" spans="1:13" ht="17.100000000000001" customHeight="1">
      <c r="A219" s="17" t="s">
        <v>20</v>
      </c>
      <c r="B219" s="17" t="s">
        <v>505</v>
      </c>
      <c r="C219" s="25" t="s">
        <v>506</v>
      </c>
      <c r="D219" s="17" t="s">
        <v>507</v>
      </c>
      <c r="E219" s="19">
        <v>700000</v>
      </c>
      <c r="F219" s="20">
        <v>700000</v>
      </c>
      <c r="G219" s="19">
        <f t="shared" si="14"/>
        <v>0</v>
      </c>
      <c r="H219" s="19">
        <v>0</v>
      </c>
      <c r="I219" s="19">
        <v>0</v>
      </c>
      <c r="J219" s="21" t="s">
        <v>7</v>
      </c>
      <c r="K219" s="22">
        <f t="shared" si="13"/>
        <v>0</v>
      </c>
      <c r="L219" s="19">
        <f t="shared" si="15"/>
        <v>700000</v>
      </c>
      <c r="M219" s="19">
        <f t="shared" si="16"/>
        <v>0</v>
      </c>
    </row>
    <row r="220" spans="1:13" ht="17.100000000000001" customHeight="1">
      <c r="A220" s="17" t="s">
        <v>20</v>
      </c>
      <c r="B220" s="17" t="s">
        <v>496</v>
      </c>
      <c r="C220" s="25" t="s">
        <v>340</v>
      </c>
      <c r="D220" s="17" t="s">
        <v>493</v>
      </c>
      <c r="E220" s="19">
        <v>1573000</v>
      </c>
      <c r="F220" s="20">
        <v>1573000</v>
      </c>
      <c r="G220" s="19">
        <f t="shared" si="14"/>
        <v>0</v>
      </c>
      <c r="H220" s="19">
        <v>0</v>
      </c>
      <c r="I220" s="19">
        <v>0</v>
      </c>
      <c r="J220" s="21" t="s">
        <v>7</v>
      </c>
      <c r="K220" s="22">
        <f t="shared" si="13"/>
        <v>0</v>
      </c>
      <c r="L220" s="19">
        <f t="shared" si="15"/>
        <v>1573000</v>
      </c>
      <c r="M220" s="19">
        <f t="shared" si="16"/>
        <v>0</v>
      </c>
    </row>
    <row r="221" spans="1:13" ht="17.100000000000001" customHeight="1">
      <c r="A221" s="17" t="s">
        <v>20</v>
      </c>
      <c r="B221" s="17" t="s">
        <v>491</v>
      </c>
      <c r="C221" s="25" t="s">
        <v>492</v>
      </c>
      <c r="D221" s="17" t="s">
        <v>493</v>
      </c>
      <c r="E221" s="19">
        <v>610500</v>
      </c>
      <c r="F221" s="20">
        <v>610500</v>
      </c>
      <c r="G221" s="19">
        <f t="shared" si="14"/>
        <v>0</v>
      </c>
      <c r="H221" s="19">
        <v>0</v>
      </c>
      <c r="I221" s="19">
        <v>0</v>
      </c>
      <c r="J221" s="21" t="s">
        <v>7</v>
      </c>
      <c r="K221" s="22">
        <f t="shared" si="13"/>
        <v>0</v>
      </c>
      <c r="L221" s="19">
        <f t="shared" si="15"/>
        <v>610500</v>
      </c>
      <c r="M221" s="19">
        <f t="shared" si="16"/>
        <v>0</v>
      </c>
    </row>
    <row r="222" spans="1:13" ht="17.100000000000001" customHeight="1">
      <c r="A222" s="17" t="s">
        <v>20</v>
      </c>
      <c r="B222" s="17" t="s">
        <v>494</v>
      </c>
      <c r="C222" s="25" t="s">
        <v>495</v>
      </c>
      <c r="D222" s="17" t="s">
        <v>493</v>
      </c>
      <c r="E222" s="19">
        <v>4290000</v>
      </c>
      <c r="F222" s="20">
        <v>4290000</v>
      </c>
      <c r="G222" s="19">
        <f t="shared" si="14"/>
        <v>0</v>
      </c>
      <c r="H222" s="19">
        <v>0</v>
      </c>
      <c r="I222" s="19">
        <v>0</v>
      </c>
      <c r="J222" s="21" t="s">
        <v>7</v>
      </c>
      <c r="K222" s="22">
        <f t="shared" si="13"/>
        <v>0</v>
      </c>
      <c r="L222" s="19">
        <f t="shared" si="15"/>
        <v>4290000</v>
      </c>
      <c r="M222" s="19">
        <f t="shared" si="16"/>
        <v>0</v>
      </c>
    </row>
    <row r="223" spans="1:13" ht="17.100000000000001" customHeight="1">
      <c r="A223" s="17" t="s">
        <v>20</v>
      </c>
      <c r="B223" s="17" t="s">
        <v>497</v>
      </c>
      <c r="C223" s="25" t="s">
        <v>498</v>
      </c>
      <c r="D223" s="17" t="s">
        <v>493</v>
      </c>
      <c r="E223" s="19">
        <v>1800000</v>
      </c>
      <c r="F223" s="20">
        <v>1800000</v>
      </c>
      <c r="G223" s="19">
        <f t="shared" si="14"/>
        <v>0</v>
      </c>
      <c r="H223" s="19">
        <v>0</v>
      </c>
      <c r="I223" s="19">
        <v>0</v>
      </c>
      <c r="J223" s="21" t="s">
        <v>7</v>
      </c>
      <c r="K223" s="22">
        <f t="shared" si="13"/>
        <v>0</v>
      </c>
      <c r="L223" s="19">
        <f t="shared" si="15"/>
        <v>1800000</v>
      </c>
      <c r="M223" s="19">
        <f t="shared" si="16"/>
        <v>0</v>
      </c>
    </row>
    <row r="224" spans="1:13" ht="17.100000000000001" customHeight="1">
      <c r="A224" s="17" t="s">
        <v>20</v>
      </c>
      <c r="B224" s="17" t="s">
        <v>516</v>
      </c>
      <c r="C224" s="25" t="s">
        <v>517</v>
      </c>
      <c r="D224" s="17" t="s">
        <v>510</v>
      </c>
      <c r="E224" s="19">
        <v>700000</v>
      </c>
      <c r="F224" s="20">
        <v>700000</v>
      </c>
      <c r="G224" s="19">
        <f t="shared" si="14"/>
        <v>0</v>
      </c>
      <c r="H224" s="19">
        <v>0</v>
      </c>
      <c r="I224" s="19">
        <v>0</v>
      </c>
      <c r="J224" s="21" t="s">
        <v>7</v>
      </c>
      <c r="K224" s="22">
        <f t="shared" si="13"/>
        <v>0</v>
      </c>
      <c r="L224" s="19">
        <f t="shared" si="15"/>
        <v>700000</v>
      </c>
      <c r="M224" s="19">
        <f t="shared" si="16"/>
        <v>0</v>
      </c>
    </row>
    <row r="225" spans="1:13" ht="17.100000000000001" customHeight="1">
      <c r="A225" s="17" t="s">
        <v>20</v>
      </c>
      <c r="B225" s="17" t="s">
        <v>511</v>
      </c>
      <c r="C225" s="25" t="s">
        <v>512</v>
      </c>
      <c r="D225" s="17" t="s">
        <v>510</v>
      </c>
      <c r="E225" s="19">
        <v>1210000</v>
      </c>
      <c r="F225" s="20">
        <v>1210000</v>
      </c>
      <c r="G225" s="19">
        <f t="shared" si="14"/>
        <v>0</v>
      </c>
      <c r="H225" s="19">
        <v>0</v>
      </c>
      <c r="I225" s="19">
        <v>0</v>
      </c>
      <c r="J225" s="21" t="s">
        <v>7</v>
      </c>
      <c r="K225" s="22">
        <f t="shared" si="13"/>
        <v>0</v>
      </c>
      <c r="L225" s="19">
        <f t="shared" si="15"/>
        <v>1210000</v>
      </c>
      <c r="M225" s="19">
        <f t="shared" si="16"/>
        <v>0</v>
      </c>
    </row>
    <row r="226" spans="1:13" ht="17.100000000000001" customHeight="1">
      <c r="A226" s="17" t="s">
        <v>20</v>
      </c>
      <c r="B226" s="17" t="s">
        <v>513</v>
      </c>
      <c r="C226" s="25" t="s">
        <v>512</v>
      </c>
      <c r="D226" s="17" t="s">
        <v>510</v>
      </c>
      <c r="E226" s="19">
        <v>2420000</v>
      </c>
      <c r="F226" s="20">
        <v>2420000</v>
      </c>
      <c r="G226" s="19">
        <f t="shared" si="14"/>
        <v>0</v>
      </c>
      <c r="H226" s="19">
        <v>0</v>
      </c>
      <c r="I226" s="19">
        <v>0</v>
      </c>
      <c r="J226" s="21" t="s">
        <v>7</v>
      </c>
      <c r="K226" s="22">
        <f t="shared" si="13"/>
        <v>0</v>
      </c>
      <c r="L226" s="19">
        <f t="shared" si="15"/>
        <v>2420000</v>
      </c>
      <c r="M226" s="19">
        <f t="shared" si="16"/>
        <v>0</v>
      </c>
    </row>
    <row r="227" spans="1:13" ht="17.100000000000001" customHeight="1">
      <c r="A227" s="17" t="s">
        <v>20</v>
      </c>
      <c r="B227" s="17" t="s">
        <v>514</v>
      </c>
      <c r="C227" s="25" t="s">
        <v>512</v>
      </c>
      <c r="D227" s="17" t="s">
        <v>510</v>
      </c>
      <c r="E227" s="19">
        <v>1210000</v>
      </c>
      <c r="F227" s="20">
        <v>1210000</v>
      </c>
      <c r="G227" s="19">
        <f t="shared" si="14"/>
        <v>0</v>
      </c>
      <c r="H227" s="19">
        <v>0</v>
      </c>
      <c r="I227" s="19">
        <v>0</v>
      </c>
      <c r="J227" s="21" t="s">
        <v>7</v>
      </c>
      <c r="K227" s="22">
        <f t="shared" si="13"/>
        <v>0</v>
      </c>
      <c r="L227" s="19">
        <f t="shared" si="15"/>
        <v>1210000</v>
      </c>
      <c r="M227" s="19">
        <f t="shared" si="16"/>
        <v>0</v>
      </c>
    </row>
    <row r="228" spans="1:13" ht="17.100000000000001" customHeight="1">
      <c r="A228" s="17" t="s">
        <v>20</v>
      </c>
      <c r="B228" s="17" t="s">
        <v>515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4"/>
        <v>0</v>
      </c>
      <c r="H228" s="19">
        <v>0</v>
      </c>
      <c r="I228" s="19">
        <v>0</v>
      </c>
      <c r="J228" s="21" t="s">
        <v>7</v>
      </c>
      <c r="K228" s="22">
        <f t="shared" si="13"/>
        <v>0</v>
      </c>
      <c r="L228" s="19">
        <f t="shared" si="15"/>
        <v>1210000</v>
      </c>
      <c r="M228" s="19">
        <f t="shared" si="16"/>
        <v>0</v>
      </c>
    </row>
    <row r="229" spans="1:13" ht="17.100000000000001" customHeight="1">
      <c r="A229" s="17" t="s">
        <v>20</v>
      </c>
      <c r="B229" s="17" t="s">
        <v>518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4"/>
        <v>0</v>
      </c>
      <c r="H229" s="19">
        <v>0</v>
      </c>
      <c r="I229" s="19">
        <v>0</v>
      </c>
      <c r="J229" s="21" t="s">
        <v>7</v>
      </c>
      <c r="K229" s="22">
        <f t="shared" si="13"/>
        <v>0</v>
      </c>
      <c r="L229" s="19">
        <f t="shared" si="15"/>
        <v>1210000</v>
      </c>
      <c r="M229" s="19">
        <f t="shared" si="16"/>
        <v>0</v>
      </c>
    </row>
    <row r="230" spans="1:13" ht="17.100000000000001" customHeight="1">
      <c r="A230" s="17" t="s">
        <v>20</v>
      </c>
      <c r="B230" s="17" t="s">
        <v>508</v>
      </c>
      <c r="C230" s="25" t="s">
        <v>509</v>
      </c>
      <c r="D230" s="17" t="s">
        <v>510</v>
      </c>
      <c r="E230" s="19">
        <v>1720000</v>
      </c>
      <c r="F230" s="20">
        <v>1720000</v>
      </c>
      <c r="G230" s="19">
        <f t="shared" si="14"/>
        <v>0</v>
      </c>
      <c r="H230" s="19">
        <v>0</v>
      </c>
      <c r="I230" s="19">
        <v>0</v>
      </c>
      <c r="J230" s="21" t="s">
        <v>7</v>
      </c>
      <c r="K230" s="22">
        <f t="shared" si="13"/>
        <v>0</v>
      </c>
      <c r="L230" s="19">
        <f t="shared" si="15"/>
        <v>1720000</v>
      </c>
      <c r="M230" s="19">
        <f t="shared" si="16"/>
        <v>0</v>
      </c>
    </row>
    <row r="231" spans="1:13" ht="17.100000000000001" customHeight="1">
      <c r="A231" s="17" t="s">
        <v>20</v>
      </c>
      <c r="B231" s="17" t="s">
        <v>519</v>
      </c>
      <c r="C231" s="25" t="s">
        <v>512</v>
      </c>
      <c r="D231" s="17" t="s">
        <v>520</v>
      </c>
      <c r="E231" s="19">
        <v>1210000</v>
      </c>
      <c r="F231" s="20">
        <v>1210000</v>
      </c>
      <c r="G231" s="19">
        <f t="shared" si="14"/>
        <v>0</v>
      </c>
      <c r="H231" s="19">
        <v>0</v>
      </c>
      <c r="I231" s="19">
        <v>0</v>
      </c>
      <c r="J231" s="21" t="s">
        <v>7</v>
      </c>
      <c r="K231" s="22">
        <f t="shared" si="13"/>
        <v>0</v>
      </c>
      <c r="L231" s="19">
        <f t="shared" si="15"/>
        <v>1210000</v>
      </c>
      <c r="M231" s="19">
        <f t="shared" si="16"/>
        <v>0</v>
      </c>
    </row>
    <row r="232" spans="1:13" ht="17.100000000000001" customHeight="1">
      <c r="A232" s="17" t="s">
        <v>20</v>
      </c>
      <c r="B232" s="17" t="s">
        <v>521</v>
      </c>
      <c r="C232" s="25" t="s">
        <v>522</v>
      </c>
      <c r="D232" s="17" t="s">
        <v>523</v>
      </c>
      <c r="E232" s="19">
        <v>1490990</v>
      </c>
      <c r="F232" s="20">
        <v>1490990</v>
      </c>
      <c r="G232" s="19">
        <f t="shared" si="14"/>
        <v>0</v>
      </c>
      <c r="H232" s="19">
        <v>0</v>
      </c>
      <c r="I232" s="19">
        <v>0</v>
      </c>
      <c r="J232" s="21" t="s">
        <v>7</v>
      </c>
      <c r="K232" s="22">
        <f t="shared" si="13"/>
        <v>0</v>
      </c>
      <c r="L232" s="19">
        <f t="shared" si="15"/>
        <v>1490990</v>
      </c>
      <c r="M232" s="19">
        <f t="shared" si="16"/>
        <v>0</v>
      </c>
    </row>
    <row r="233" spans="1:13" ht="17.100000000000001" customHeight="1">
      <c r="A233" s="17" t="s">
        <v>20</v>
      </c>
      <c r="B233" s="17" t="s">
        <v>524</v>
      </c>
      <c r="C233" s="25" t="s">
        <v>525</v>
      </c>
      <c r="D233" s="17" t="s">
        <v>526</v>
      </c>
      <c r="E233" s="19">
        <v>1100000</v>
      </c>
      <c r="F233" s="20">
        <v>1100000</v>
      </c>
      <c r="G233" s="19">
        <f t="shared" si="14"/>
        <v>0</v>
      </c>
      <c r="H233" s="19">
        <v>0</v>
      </c>
      <c r="I233" s="19">
        <v>0</v>
      </c>
      <c r="J233" s="21" t="s">
        <v>7</v>
      </c>
      <c r="K233" s="22">
        <f t="shared" si="13"/>
        <v>0</v>
      </c>
      <c r="L233" s="19">
        <f t="shared" si="15"/>
        <v>1100000</v>
      </c>
      <c r="M233" s="19">
        <f t="shared" si="16"/>
        <v>0</v>
      </c>
    </row>
    <row r="234" spans="1:13" ht="17.100000000000001" customHeight="1">
      <c r="A234" s="17" t="s">
        <v>20</v>
      </c>
      <c r="B234" s="17" t="s">
        <v>527</v>
      </c>
      <c r="C234" s="25" t="s">
        <v>528</v>
      </c>
      <c r="D234" s="17" t="s">
        <v>529</v>
      </c>
      <c r="E234" s="19">
        <v>3608000</v>
      </c>
      <c r="F234" s="20">
        <v>3608000</v>
      </c>
      <c r="G234" s="19">
        <f t="shared" si="14"/>
        <v>0</v>
      </c>
      <c r="H234" s="19">
        <v>0</v>
      </c>
      <c r="I234" s="19">
        <v>0</v>
      </c>
      <c r="J234" s="21" t="s">
        <v>7</v>
      </c>
      <c r="K234" s="22">
        <f t="shared" si="13"/>
        <v>0</v>
      </c>
      <c r="L234" s="19">
        <f t="shared" si="15"/>
        <v>3608000</v>
      </c>
      <c r="M234" s="19">
        <f t="shared" si="16"/>
        <v>0</v>
      </c>
    </row>
    <row r="235" spans="1:13" ht="17.100000000000001" customHeight="1">
      <c r="A235" s="17" t="s">
        <v>20</v>
      </c>
      <c r="B235" s="17" t="s">
        <v>530</v>
      </c>
      <c r="C235" s="25" t="s">
        <v>531</v>
      </c>
      <c r="D235" s="17" t="s">
        <v>532</v>
      </c>
      <c r="E235" s="19">
        <v>616000</v>
      </c>
      <c r="F235" s="20">
        <v>616000</v>
      </c>
      <c r="G235" s="19">
        <f t="shared" si="14"/>
        <v>0</v>
      </c>
      <c r="H235" s="19">
        <v>0</v>
      </c>
      <c r="I235" s="19">
        <v>0</v>
      </c>
      <c r="J235" s="21" t="s">
        <v>7</v>
      </c>
      <c r="K235" s="22">
        <f t="shared" si="13"/>
        <v>0</v>
      </c>
      <c r="L235" s="19">
        <f t="shared" si="15"/>
        <v>616000</v>
      </c>
      <c r="M235" s="19">
        <f t="shared" si="16"/>
        <v>0</v>
      </c>
    </row>
    <row r="236" spans="1:13" ht="17.100000000000001" customHeight="1">
      <c r="A236" s="17" t="s">
        <v>20</v>
      </c>
      <c r="B236" s="17" t="s">
        <v>533</v>
      </c>
      <c r="C236" s="25" t="s">
        <v>534</v>
      </c>
      <c r="D236" s="17" t="s">
        <v>535</v>
      </c>
      <c r="E236" s="19">
        <v>220000</v>
      </c>
      <c r="F236" s="20">
        <v>220000</v>
      </c>
      <c r="G236" s="19">
        <f t="shared" si="14"/>
        <v>0</v>
      </c>
      <c r="H236" s="19">
        <v>0</v>
      </c>
      <c r="I236" s="19">
        <v>0</v>
      </c>
      <c r="J236" s="21" t="s">
        <v>7</v>
      </c>
      <c r="K236" s="22">
        <f t="shared" si="13"/>
        <v>0</v>
      </c>
      <c r="L236" s="19">
        <f t="shared" si="15"/>
        <v>220000</v>
      </c>
      <c r="M236" s="19">
        <f t="shared" si="16"/>
        <v>0</v>
      </c>
    </row>
    <row r="237" spans="1:13" ht="17.100000000000001" customHeight="1">
      <c r="A237" s="17" t="s">
        <v>20</v>
      </c>
      <c r="B237" s="17" t="s">
        <v>536</v>
      </c>
      <c r="C237" s="25" t="s">
        <v>537</v>
      </c>
      <c r="D237" s="17" t="s">
        <v>535</v>
      </c>
      <c r="E237" s="19">
        <v>305000</v>
      </c>
      <c r="F237" s="20">
        <v>305000</v>
      </c>
      <c r="G237" s="19">
        <f t="shared" si="14"/>
        <v>0</v>
      </c>
      <c r="H237" s="19">
        <v>0</v>
      </c>
      <c r="I237" s="19">
        <v>0</v>
      </c>
      <c r="J237" s="21" t="s">
        <v>7</v>
      </c>
      <c r="K237" s="22">
        <f t="shared" si="13"/>
        <v>0</v>
      </c>
      <c r="L237" s="19">
        <f t="shared" si="15"/>
        <v>305000</v>
      </c>
      <c r="M237" s="19">
        <f t="shared" si="16"/>
        <v>0</v>
      </c>
    </row>
    <row r="238" spans="1:13" ht="17.100000000000001" customHeight="1">
      <c r="A238" s="17" t="s">
        <v>20</v>
      </c>
      <c r="B238" s="17" t="s">
        <v>538</v>
      </c>
      <c r="C238" s="25" t="s">
        <v>512</v>
      </c>
      <c r="D238" s="17" t="s">
        <v>535</v>
      </c>
      <c r="E238" s="19">
        <v>830000</v>
      </c>
      <c r="F238" s="20">
        <v>830000</v>
      </c>
      <c r="G238" s="19">
        <f t="shared" si="14"/>
        <v>0</v>
      </c>
      <c r="H238" s="19">
        <v>0</v>
      </c>
      <c r="I238" s="19">
        <v>0</v>
      </c>
      <c r="J238" s="21" t="s">
        <v>7</v>
      </c>
      <c r="K238" s="22">
        <f t="shared" si="13"/>
        <v>0</v>
      </c>
      <c r="L238" s="19">
        <f t="shared" si="15"/>
        <v>830000</v>
      </c>
      <c r="M238" s="19">
        <f t="shared" si="16"/>
        <v>0</v>
      </c>
    </row>
    <row r="239" spans="1:13" ht="17.100000000000001" customHeight="1">
      <c r="A239" s="17" t="s">
        <v>20</v>
      </c>
      <c r="B239" s="17" t="s">
        <v>539</v>
      </c>
      <c r="C239" s="25" t="s">
        <v>509</v>
      </c>
      <c r="D239" s="17" t="s">
        <v>540</v>
      </c>
      <c r="E239" s="19">
        <v>1800000</v>
      </c>
      <c r="F239" s="20">
        <v>1800000</v>
      </c>
      <c r="G239" s="19">
        <f t="shared" si="14"/>
        <v>0</v>
      </c>
      <c r="H239" s="19">
        <v>0</v>
      </c>
      <c r="I239" s="19">
        <v>0</v>
      </c>
      <c r="J239" s="21" t="s">
        <v>7</v>
      </c>
      <c r="K239" s="22">
        <f t="shared" si="13"/>
        <v>0</v>
      </c>
      <c r="L239" s="19">
        <f t="shared" si="15"/>
        <v>1800000</v>
      </c>
      <c r="M239" s="19">
        <f t="shared" si="16"/>
        <v>0</v>
      </c>
    </row>
    <row r="240" spans="1:13" ht="17.100000000000001" customHeight="1">
      <c r="A240" s="17" t="s">
        <v>20</v>
      </c>
      <c r="B240" s="17" t="s">
        <v>543</v>
      </c>
      <c r="C240" s="25" t="s">
        <v>544</v>
      </c>
      <c r="D240" s="17" t="s">
        <v>542</v>
      </c>
      <c r="E240" s="19">
        <v>580000</v>
      </c>
      <c r="F240" s="20">
        <v>580000</v>
      </c>
      <c r="G240" s="19">
        <f t="shared" si="14"/>
        <v>0</v>
      </c>
      <c r="H240" s="19">
        <v>0</v>
      </c>
      <c r="I240" s="19">
        <v>0</v>
      </c>
      <c r="J240" s="21" t="s">
        <v>7</v>
      </c>
      <c r="K240" s="22">
        <f t="shared" si="13"/>
        <v>0</v>
      </c>
      <c r="L240" s="19">
        <f t="shared" si="15"/>
        <v>580000</v>
      </c>
      <c r="M240" s="19">
        <f t="shared" si="16"/>
        <v>0</v>
      </c>
    </row>
    <row r="241" spans="1:13" ht="17.100000000000001" customHeight="1">
      <c r="A241" s="17" t="s">
        <v>20</v>
      </c>
      <c r="B241" s="17" t="s">
        <v>541</v>
      </c>
      <c r="C241" s="25" t="s">
        <v>509</v>
      </c>
      <c r="D241" s="17" t="s">
        <v>542</v>
      </c>
      <c r="E241" s="19">
        <v>900000</v>
      </c>
      <c r="F241" s="20">
        <v>900000</v>
      </c>
      <c r="G241" s="19">
        <f t="shared" si="14"/>
        <v>0</v>
      </c>
      <c r="H241" s="19">
        <v>0</v>
      </c>
      <c r="I241" s="19">
        <v>0</v>
      </c>
      <c r="J241" s="21" t="s">
        <v>7</v>
      </c>
      <c r="K241" s="22">
        <f t="shared" si="13"/>
        <v>0</v>
      </c>
      <c r="L241" s="19">
        <f t="shared" si="15"/>
        <v>900000</v>
      </c>
      <c r="M241" s="19">
        <f t="shared" si="16"/>
        <v>0</v>
      </c>
    </row>
    <row r="242" spans="1:13" ht="17.100000000000001" customHeight="1">
      <c r="A242" s="17" t="s">
        <v>20</v>
      </c>
      <c r="B242" s="17" t="s">
        <v>545</v>
      </c>
      <c r="C242" s="25" t="s">
        <v>512</v>
      </c>
      <c r="D242" s="17" t="s">
        <v>546</v>
      </c>
      <c r="E242" s="19">
        <v>2200000</v>
      </c>
      <c r="F242" s="20">
        <v>2200000</v>
      </c>
      <c r="G242" s="19">
        <f t="shared" si="14"/>
        <v>0</v>
      </c>
      <c r="H242" s="19">
        <v>0</v>
      </c>
      <c r="I242" s="19">
        <v>0</v>
      </c>
      <c r="J242" s="21" t="s">
        <v>7</v>
      </c>
      <c r="K242" s="22">
        <f t="shared" si="13"/>
        <v>0</v>
      </c>
      <c r="L242" s="19">
        <f t="shared" si="15"/>
        <v>2200000</v>
      </c>
      <c r="M242" s="19">
        <f t="shared" si="16"/>
        <v>0</v>
      </c>
    </row>
    <row r="243" spans="1:13" ht="17.100000000000001" customHeight="1">
      <c r="A243" s="17" t="s">
        <v>20</v>
      </c>
      <c r="B243" s="17" t="s">
        <v>551</v>
      </c>
      <c r="C243" s="25" t="s">
        <v>552</v>
      </c>
      <c r="D243" s="17" t="s">
        <v>553</v>
      </c>
      <c r="E243" s="19">
        <v>1320000</v>
      </c>
      <c r="F243" s="20">
        <v>1320000</v>
      </c>
      <c r="G243" s="19">
        <f t="shared" si="14"/>
        <v>0</v>
      </c>
      <c r="H243" s="19">
        <v>0</v>
      </c>
      <c r="I243" s="19">
        <v>0</v>
      </c>
      <c r="J243" s="21" t="s">
        <v>7</v>
      </c>
      <c r="K243" s="22">
        <f t="shared" si="13"/>
        <v>0</v>
      </c>
      <c r="L243" s="19">
        <f t="shared" si="15"/>
        <v>1320000</v>
      </c>
      <c r="M243" s="19">
        <f t="shared" si="16"/>
        <v>0</v>
      </c>
    </row>
    <row r="244" spans="1:13" ht="17.100000000000001" customHeight="1">
      <c r="A244" s="17" t="s">
        <v>20</v>
      </c>
      <c r="B244" s="17" t="s">
        <v>554</v>
      </c>
      <c r="C244" s="25" t="s">
        <v>506</v>
      </c>
      <c r="D244" s="17" t="s">
        <v>555</v>
      </c>
      <c r="E244" s="19">
        <v>4540000</v>
      </c>
      <c r="F244" s="20">
        <v>4540000</v>
      </c>
      <c r="G244" s="19">
        <f t="shared" si="14"/>
        <v>0</v>
      </c>
      <c r="H244" s="19">
        <v>0</v>
      </c>
      <c r="I244" s="19">
        <v>0</v>
      </c>
      <c r="J244" s="21" t="s">
        <v>7</v>
      </c>
      <c r="K244" s="22">
        <f t="shared" si="13"/>
        <v>0</v>
      </c>
      <c r="L244" s="19">
        <f t="shared" si="15"/>
        <v>4540000</v>
      </c>
      <c r="M244" s="19">
        <f t="shared" si="16"/>
        <v>0</v>
      </c>
    </row>
    <row r="245" spans="1:13" ht="17.100000000000001" customHeight="1">
      <c r="A245" s="17" t="s">
        <v>20</v>
      </c>
      <c r="B245" s="17" t="s">
        <v>558</v>
      </c>
      <c r="C245" s="25" t="s">
        <v>559</v>
      </c>
      <c r="D245" s="17" t="s">
        <v>560</v>
      </c>
      <c r="E245" s="19">
        <v>304000</v>
      </c>
      <c r="F245" s="20">
        <v>304000</v>
      </c>
      <c r="G245" s="19">
        <f t="shared" si="14"/>
        <v>0</v>
      </c>
      <c r="H245" s="19">
        <v>0</v>
      </c>
      <c r="I245" s="19">
        <v>0</v>
      </c>
      <c r="J245" s="21" t="s">
        <v>7</v>
      </c>
      <c r="K245" s="22">
        <f t="shared" si="13"/>
        <v>0</v>
      </c>
      <c r="L245" s="19">
        <f t="shared" si="15"/>
        <v>304000</v>
      </c>
      <c r="M245" s="19">
        <f t="shared" si="16"/>
        <v>0</v>
      </c>
    </row>
    <row r="246" spans="1:13" ht="17.100000000000001" customHeight="1">
      <c r="A246" s="17" t="s">
        <v>20</v>
      </c>
      <c r="B246" s="17" t="s">
        <v>561</v>
      </c>
      <c r="C246" s="25" t="s">
        <v>562</v>
      </c>
      <c r="D246" s="17" t="s">
        <v>560</v>
      </c>
      <c r="E246" s="19">
        <v>1310000</v>
      </c>
      <c r="F246" s="20">
        <v>1310000</v>
      </c>
      <c r="G246" s="19">
        <f t="shared" si="14"/>
        <v>0</v>
      </c>
      <c r="H246" s="19">
        <v>0</v>
      </c>
      <c r="I246" s="19">
        <v>0</v>
      </c>
      <c r="J246" s="21" t="s">
        <v>7</v>
      </c>
      <c r="K246" s="22">
        <f t="shared" si="13"/>
        <v>0</v>
      </c>
      <c r="L246" s="19">
        <f t="shared" si="15"/>
        <v>1310000</v>
      </c>
      <c r="M246" s="19">
        <f t="shared" si="16"/>
        <v>0</v>
      </c>
    </row>
    <row r="247" spans="1:13" ht="17.100000000000001" customHeight="1">
      <c r="A247" s="17" t="s">
        <v>20</v>
      </c>
      <c r="B247" s="17" t="s">
        <v>563</v>
      </c>
      <c r="C247" s="25" t="s">
        <v>564</v>
      </c>
      <c r="D247" s="17" t="s">
        <v>560</v>
      </c>
      <c r="E247" s="19">
        <v>352000</v>
      </c>
      <c r="F247" s="20">
        <v>352000</v>
      </c>
      <c r="G247" s="19">
        <f t="shared" si="14"/>
        <v>0</v>
      </c>
      <c r="H247" s="19">
        <v>0</v>
      </c>
      <c r="I247" s="19">
        <v>0</v>
      </c>
      <c r="J247" s="21" t="s">
        <v>7</v>
      </c>
      <c r="K247" s="22">
        <f t="shared" si="13"/>
        <v>0</v>
      </c>
      <c r="L247" s="19">
        <f t="shared" si="15"/>
        <v>352000</v>
      </c>
      <c r="M247" s="19">
        <f t="shared" si="16"/>
        <v>0</v>
      </c>
    </row>
    <row r="248" spans="1:13" ht="17.100000000000001" customHeight="1">
      <c r="A248" s="17" t="s">
        <v>20</v>
      </c>
      <c r="B248" s="17" t="s">
        <v>565</v>
      </c>
      <c r="C248" s="25" t="s">
        <v>219</v>
      </c>
      <c r="D248" s="17" t="s">
        <v>560</v>
      </c>
      <c r="E248" s="19">
        <v>1980000</v>
      </c>
      <c r="F248" s="20">
        <v>1980000</v>
      </c>
      <c r="G248" s="19">
        <f t="shared" si="14"/>
        <v>0</v>
      </c>
      <c r="H248" s="19">
        <v>0</v>
      </c>
      <c r="I248" s="19">
        <v>0</v>
      </c>
      <c r="J248" s="21" t="s">
        <v>7</v>
      </c>
      <c r="K248" s="22">
        <f t="shared" si="13"/>
        <v>0</v>
      </c>
      <c r="L248" s="19">
        <f t="shared" si="15"/>
        <v>1980000</v>
      </c>
      <c r="M248" s="19">
        <f t="shared" si="16"/>
        <v>0</v>
      </c>
    </row>
    <row r="249" spans="1:13" ht="17.100000000000001" customHeight="1">
      <c r="A249" s="17" t="s">
        <v>20</v>
      </c>
      <c r="B249" s="17" t="s">
        <v>566</v>
      </c>
      <c r="C249" s="25" t="s">
        <v>567</v>
      </c>
      <c r="D249" s="17" t="s">
        <v>560</v>
      </c>
      <c r="E249" s="19">
        <v>138000</v>
      </c>
      <c r="F249" s="20">
        <v>138000</v>
      </c>
      <c r="G249" s="19">
        <f t="shared" si="14"/>
        <v>0</v>
      </c>
      <c r="H249" s="19">
        <v>0</v>
      </c>
      <c r="I249" s="19">
        <v>0</v>
      </c>
      <c r="J249" s="21" t="s">
        <v>7</v>
      </c>
      <c r="K249" s="22">
        <f t="shared" si="13"/>
        <v>0</v>
      </c>
      <c r="L249" s="19">
        <f t="shared" si="15"/>
        <v>138000</v>
      </c>
      <c r="M249" s="19">
        <f t="shared" si="16"/>
        <v>0</v>
      </c>
    </row>
    <row r="250" spans="1:13" ht="17.100000000000001" customHeight="1">
      <c r="A250" s="17" t="s">
        <v>20</v>
      </c>
      <c r="B250" s="17" t="s">
        <v>568</v>
      </c>
      <c r="C250" s="25" t="s">
        <v>544</v>
      </c>
      <c r="D250" s="17" t="s">
        <v>569</v>
      </c>
      <c r="E250" s="19">
        <v>4040000</v>
      </c>
      <c r="F250" s="20">
        <v>4040000</v>
      </c>
      <c r="G250" s="19">
        <f t="shared" si="14"/>
        <v>0</v>
      </c>
      <c r="H250" s="19">
        <v>0</v>
      </c>
      <c r="I250" s="19">
        <v>0</v>
      </c>
      <c r="J250" s="21" t="s">
        <v>7</v>
      </c>
      <c r="K250" s="22">
        <f t="shared" si="13"/>
        <v>0</v>
      </c>
      <c r="L250" s="19">
        <f t="shared" si="15"/>
        <v>4040000</v>
      </c>
      <c r="M250" s="19">
        <f t="shared" si="16"/>
        <v>0</v>
      </c>
    </row>
    <row r="251" spans="1:13" ht="17.100000000000001" customHeight="1">
      <c r="A251" s="17" t="s">
        <v>20</v>
      </c>
      <c r="B251" s="17" t="s">
        <v>570</v>
      </c>
      <c r="C251" s="25" t="s">
        <v>509</v>
      </c>
      <c r="D251" s="17" t="s">
        <v>569</v>
      </c>
      <c r="E251" s="19">
        <v>25140000</v>
      </c>
      <c r="F251" s="20">
        <v>25140000</v>
      </c>
      <c r="G251" s="19">
        <f t="shared" si="14"/>
        <v>0</v>
      </c>
      <c r="H251" s="19">
        <v>0</v>
      </c>
      <c r="I251" s="19">
        <v>0</v>
      </c>
      <c r="J251" s="21" t="s">
        <v>7</v>
      </c>
      <c r="K251" s="22">
        <f t="shared" si="13"/>
        <v>0</v>
      </c>
      <c r="L251" s="19">
        <f t="shared" si="15"/>
        <v>25140000</v>
      </c>
      <c r="M251" s="19">
        <f t="shared" si="16"/>
        <v>0</v>
      </c>
    </row>
    <row r="252" spans="1:13" ht="17.100000000000001" customHeight="1">
      <c r="A252" s="17" t="s">
        <v>20</v>
      </c>
      <c r="B252" s="17" t="s">
        <v>577</v>
      </c>
      <c r="C252" s="25" t="s">
        <v>578</v>
      </c>
      <c r="D252" s="17" t="s">
        <v>579</v>
      </c>
      <c r="E252" s="19">
        <v>1633500</v>
      </c>
      <c r="F252" s="20">
        <v>1633500</v>
      </c>
      <c r="G252" s="19">
        <f t="shared" si="14"/>
        <v>0</v>
      </c>
      <c r="H252" s="19">
        <v>0</v>
      </c>
      <c r="I252" s="19">
        <v>0</v>
      </c>
      <c r="J252" s="21" t="s">
        <v>7</v>
      </c>
      <c r="K252" s="22">
        <f t="shared" si="13"/>
        <v>0</v>
      </c>
      <c r="L252" s="19">
        <f t="shared" si="15"/>
        <v>1633500</v>
      </c>
      <c r="M252" s="19">
        <f t="shared" si="16"/>
        <v>0</v>
      </c>
    </row>
    <row r="253" spans="1:13" ht="17.100000000000001" customHeight="1">
      <c r="A253" s="17" t="s">
        <v>20</v>
      </c>
      <c r="B253" s="17" t="s">
        <v>580</v>
      </c>
      <c r="C253" s="25" t="s">
        <v>544</v>
      </c>
      <c r="D253" s="17" t="s">
        <v>581</v>
      </c>
      <c r="E253" s="19">
        <v>260000</v>
      </c>
      <c r="F253" s="20">
        <v>260000</v>
      </c>
      <c r="G253" s="19">
        <f t="shared" si="14"/>
        <v>0</v>
      </c>
      <c r="H253" s="19">
        <v>0</v>
      </c>
      <c r="I253" s="19">
        <v>0</v>
      </c>
      <c r="J253" s="21" t="s">
        <v>7</v>
      </c>
      <c r="K253" s="22">
        <f t="shared" si="13"/>
        <v>0</v>
      </c>
      <c r="L253" s="19">
        <f t="shared" si="15"/>
        <v>260000</v>
      </c>
      <c r="M253" s="19">
        <f t="shared" si="16"/>
        <v>0</v>
      </c>
    </row>
    <row r="254" spans="1:13" ht="17.100000000000001" customHeight="1">
      <c r="A254" s="17" t="s">
        <v>20</v>
      </c>
      <c r="B254" s="17" t="s">
        <v>582</v>
      </c>
      <c r="C254" s="25" t="s">
        <v>509</v>
      </c>
      <c r="D254" s="17" t="s">
        <v>581</v>
      </c>
      <c r="E254" s="19">
        <v>1960000</v>
      </c>
      <c r="F254" s="20">
        <v>1960000</v>
      </c>
      <c r="G254" s="19">
        <f t="shared" si="14"/>
        <v>0</v>
      </c>
      <c r="H254" s="19">
        <v>0</v>
      </c>
      <c r="I254" s="19">
        <v>0</v>
      </c>
      <c r="J254" s="21" t="s">
        <v>7</v>
      </c>
      <c r="K254" s="22">
        <f t="shared" si="13"/>
        <v>0</v>
      </c>
      <c r="L254" s="19">
        <f t="shared" si="15"/>
        <v>1960000</v>
      </c>
      <c r="M254" s="19">
        <f t="shared" si="16"/>
        <v>0</v>
      </c>
    </row>
    <row r="255" spans="1:13" ht="17.100000000000001" customHeight="1">
      <c r="A255" s="17" t="s">
        <v>20</v>
      </c>
      <c r="B255" s="17" t="s">
        <v>583</v>
      </c>
      <c r="C255" s="25" t="s">
        <v>544</v>
      </c>
      <c r="D255" s="17" t="s">
        <v>584</v>
      </c>
      <c r="E255" s="19">
        <v>250000</v>
      </c>
      <c r="F255" s="20">
        <v>250000</v>
      </c>
      <c r="G255" s="19">
        <f t="shared" si="14"/>
        <v>0</v>
      </c>
      <c r="H255" s="19">
        <v>0</v>
      </c>
      <c r="I255" s="19">
        <v>0</v>
      </c>
      <c r="J255" s="21" t="s">
        <v>7</v>
      </c>
      <c r="K255" s="22">
        <f t="shared" si="13"/>
        <v>0</v>
      </c>
      <c r="L255" s="19">
        <f t="shared" si="15"/>
        <v>250000</v>
      </c>
      <c r="M255" s="19">
        <f t="shared" si="16"/>
        <v>0</v>
      </c>
    </row>
    <row r="256" spans="1:13" ht="17.100000000000001" customHeight="1">
      <c r="A256" s="17" t="s">
        <v>20</v>
      </c>
      <c r="B256" s="17" t="s">
        <v>585</v>
      </c>
      <c r="C256" s="25" t="s">
        <v>586</v>
      </c>
      <c r="D256" s="17" t="s">
        <v>587</v>
      </c>
      <c r="E256" s="19">
        <v>800000</v>
      </c>
      <c r="F256" s="20">
        <v>800000</v>
      </c>
      <c r="G256" s="19">
        <f t="shared" si="14"/>
        <v>0</v>
      </c>
      <c r="H256" s="19">
        <v>0</v>
      </c>
      <c r="I256" s="19">
        <v>0</v>
      </c>
      <c r="J256" s="21" t="s">
        <v>7</v>
      </c>
      <c r="K256" s="22">
        <f t="shared" si="13"/>
        <v>0</v>
      </c>
      <c r="L256" s="19">
        <f t="shared" si="15"/>
        <v>800000</v>
      </c>
      <c r="M256" s="19">
        <f t="shared" si="16"/>
        <v>0</v>
      </c>
    </row>
    <row r="257" spans="1:13" ht="17.100000000000001" customHeight="1">
      <c r="A257" s="17" t="s">
        <v>20</v>
      </c>
      <c r="B257" s="17" t="s">
        <v>590</v>
      </c>
      <c r="C257" s="25" t="s">
        <v>402</v>
      </c>
      <c r="D257" s="17" t="s">
        <v>589</v>
      </c>
      <c r="E257" s="19">
        <v>352000</v>
      </c>
      <c r="F257" s="20">
        <v>352000</v>
      </c>
      <c r="G257" s="19">
        <f t="shared" si="14"/>
        <v>0</v>
      </c>
      <c r="H257" s="19">
        <v>0</v>
      </c>
      <c r="I257" s="19">
        <v>0</v>
      </c>
      <c r="J257" s="21" t="s">
        <v>7</v>
      </c>
      <c r="K257" s="22">
        <f t="shared" si="13"/>
        <v>0</v>
      </c>
      <c r="L257" s="19">
        <f t="shared" si="15"/>
        <v>352000</v>
      </c>
      <c r="M257" s="19">
        <f t="shared" si="16"/>
        <v>0</v>
      </c>
    </row>
    <row r="258" spans="1:13" ht="17.100000000000001" customHeight="1">
      <c r="A258" s="17" t="s">
        <v>20</v>
      </c>
      <c r="B258" s="17" t="s">
        <v>644</v>
      </c>
      <c r="C258" s="26" t="s">
        <v>544</v>
      </c>
      <c r="D258" s="17" t="s">
        <v>643</v>
      </c>
      <c r="E258" s="19">
        <v>1500000</v>
      </c>
      <c r="F258" s="20">
        <v>1500000</v>
      </c>
      <c r="G258" s="19">
        <f t="shared" si="14"/>
        <v>0</v>
      </c>
      <c r="H258" s="19">
        <v>0</v>
      </c>
      <c r="I258" s="19">
        <v>0</v>
      </c>
      <c r="J258" s="21" t="s">
        <v>7</v>
      </c>
      <c r="K258" s="22">
        <f t="shared" si="13"/>
        <v>0</v>
      </c>
      <c r="L258" s="19">
        <f t="shared" si="15"/>
        <v>1500000</v>
      </c>
      <c r="M258" s="19">
        <f t="shared" si="16"/>
        <v>0</v>
      </c>
    </row>
    <row r="259" spans="1:13" ht="17.100000000000001" customHeight="1">
      <c r="A259" s="17" t="s">
        <v>20</v>
      </c>
      <c r="B259" s="17" t="s">
        <v>642</v>
      </c>
      <c r="C259" s="26" t="s">
        <v>509</v>
      </c>
      <c r="D259" s="17" t="s">
        <v>643</v>
      </c>
      <c r="E259" s="19">
        <v>6320000</v>
      </c>
      <c r="F259" s="20">
        <v>6320000</v>
      </c>
      <c r="G259" s="19">
        <f t="shared" si="14"/>
        <v>0</v>
      </c>
      <c r="H259" s="19">
        <v>0</v>
      </c>
      <c r="I259" s="19">
        <v>0</v>
      </c>
      <c r="J259" s="21" t="s">
        <v>7</v>
      </c>
      <c r="K259" s="22">
        <f t="shared" si="13"/>
        <v>0</v>
      </c>
      <c r="L259" s="19">
        <f t="shared" si="15"/>
        <v>6320000</v>
      </c>
      <c r="M259" s="19">
        <f t="shared" si="16"/>
        <v>0</v>
      </c>
    </row>
    <row r="260" spans="1:13" ht="17.100000000000001" customHeight="1">
      <c r="A260" s="17" t="s">
        <v>20</v>
      </c>
      <c r="B260" s="17" t="s">
        <v>645</v>
      </c>
      <c r="C260" s="26" t="s">
        <v>646</v>
      </c>
      <c r="D260" s="17" t="s">
        <v>647</v>
      </c>
      <c r="E260" s="19">
        <v>4880000</v>
      </c>
      <c r="F260" s="20">
        <v>4880000</v>
      </c>
      <c r="G260" s="19">
        <f t="shared" si="14"/>
        <v>0</v>
      </c>
      <c r="H260" s="19">
        <v>0</v>
      </c>
      <c r="I260" s="19">
        <v>0</v>
      </c>
      <c r="J260" s="21" t="s">
        <v>7</v>
      </c>
      <c r="K260" s="22">
        <f t="shared" ref="K260:K309" si="17">ROUND((G260)*0.451,0)</f>
        <v>0</v>
      </c>
      <c r="L260" s="19">
        <f t="shared" si="15"/>
        <v>4880000</v>
      </c>
      <c r="M260" s="19">
        <f t="shared" si="16"/>
        <v>0</v>
      </c>
    </row>
    <row r="261" spans="1:13" ht="17.100000000000001" customHeight="1">
      <c r="A261" s="17" t="s">
        <v>20</v>
      </c>
      <c r="B261" s="17" t="s">
        <v>648</v>
      </c>
      <c r="C261" s="26" t="s">
        <v>649</v>
      </c>
      <c r="D261" s="17" t="s">
        <v>650</v>
      </c>
      <c r="E261" s="19">
        <v>1936000</v>
      </c>
      <c r="F261" s="20">
        <v>1936000</v>
      </c>
      <c r="G261" s="19">
        <f t="shared" si="14"/>
        <v>0</v>
      </c>
      <c r="H261" s="19">
        <v>0</v>
      </c>
      <c r="I261" s="19">
        <v>0</v>
      </c>
      <c r="J261" s="21" t="s">
        <v>7</v>
      </c>
      <c r="K261" s="22">
        <f t="shared" si="17"/>
        <v>0</v>
      </c>
      <c r="L261" s="19">
        <f t="shared" si="15"/>
        <v>1936000</v>
      </c>
      <c r="M261" s="19">
        <f t="shared" si="16"/>
        <v>0</v>
      </c>
    </row>
    <row r="262" spans="1:13" ht="17.100000000000001" customHeight="1">
      <c r="A262" s="17" t="s">
        <v>20</v>
      </c>
      <c r="B262" s="17" t="s">
        <v>640</v>
      </c>
      <c r="C262" s="26" t="s">
        <v>559</v>
      </c>
      <c r="D262" s="17" t="s">
        <v>641</v>
      </c>
      <c r="E262" s="19">
        <v>369000</v>
      </c>
      <c r="F262" s="20">
        <v>369000</v>
      </c>
      <c r="G262" s="19">
        <f t="shared" si="14"/>
        <v>0</v>
      </c>
      <c r="H262" s="19">
        <v>0</v>
      </c>
      <c r="I262" s="19">
        <v>0</v>
      </c>
      <c r="J262" s="21" t="s">
        <v>7</v>
      </c>
      <c r="K262" s="22">
        <f t="shared" si="17"/>
        <v>0</v>
      </c>
      <c r="L262" s="19">
        <f t="shared" si="15"/>
        <v>369000</v>
      </c>
      <c r="M262" s="19">
        <f t="shared" si="16"/>
        <v>0</v>
      </c>
    </row>
    <row r="263" spans="1:13" ht="17.100000000000001" customHeight="1">
      <c r="A263" s="17" t="s">
        <v>20</v>
      </c>
      <c r="B263" s="17" t="s">
        <v>633</v>
      </c>
      <c r="C263" s="26" t="s">
        <v>634</v>
      </c>
      <c r="D263" s="17" t="s">
        <v>614</v>
      </c>
      <c r="E263" s="19">
        <v>300000</v>
      </c>
      <c r="F263" s="20">
        <v>300000</v>
      </c>
      <c r="G263" s="19">
        <f t="shared" si="14"/>
        <v>0</v>
      </c>
      <c r="H263" s="19">
        <v>0</v>
      </c>
      <c r="I263" s="19">
        <v>0</v>
      </c>
      <c r="J263" s="21" t="s">
        <v>7</v>
      </c>
      <c r="K263" s="22">
        <f t="shared" si="17"/>
        <v>0</v>
      </c>
      <c r="L263" s="19">
        <f t="shared" si="15"/>
        <v>300000</v>
      </c>
      <c r="M263" s="19">
        <f t="shared" si="16"/>
        <v>0</v>
      </c>
    </row>
    <row r="264" spans="1:13" ht="17.100000000000001" customHeight="1">
      <c r="A264" s="17" t="s">
        <v>20</v>
      </c>
      <c r="B264" s="17" t="s">
        <v>635</v>
      </c>
      <c r="C264" s="26" t="s">
        <v>636</v>
      </c>
      <c r="D264" s="17" t="s">
        <v>614</v>
      </c>
      <c r="E264" s="19">
        <v>626400</v>
      </c>
      <c r="F264" s="20">
        <v>626400</v>
      </c>
      <c r="G264" s="19">
        <f t="shared" si="14"/>
        <v>0</v>
      </c>
      <c r="H264" s="19">
        <v>0</v>
      </c>
      <c r="I264" s="19">
        <v>0</v>
      </c>
      <c r="J264" s="21" t="s">
        <v>7</v>
      </c>
      <c r="K264" s="22">
        <f t="shared" si="17"/>
        <v>0</v>
      </c>
      <c r="L264" s="19">
        <f t="shared" si="15"/>
        <v>626400</v>
      </c>
      <c r="M264" s="19">
        <f t="shared" si="16"/>
        <v>0</v>
      </c>
    </row>
    <row r="265" spans="1:13" ht="17.100000000000001" customHeight="1">
      <c r="A265" s="17" t="s">
        <v>20</v>
      </c>
      <c r="B265" s="17" t="s">
        <v>615</v>
      </c>
      <c r="C265" s="26" t="s">
        <v>448</v>
      </c>
      <c r="D265" s="17" t="s">
        <v>614</v>
      </c>
      <c r="E265" s="19">
        <v>13000000</v>
      </c>
      <c r="F265" s="20">
        <v>13000000</v>
      </c>
      <c r="G265" s="19">
        <f t="shared" si="14"/>
        <v>0</v>
      </c>
      <c r="H265" s="19">
        <v>0</v>
      </c>
      <c r="I265" s="19">
        <v>0</v>
      </c>
      <c r="J265" s="21" t="s">
        <v>7</v>
      </c>
      <c r="K265" s="22">
        <f t="shared" si="17"/>
        <v>0</v>
      </c>
      <c r="L265" s="19">
        <f t="shared" si="15"/>
        <v>13000000</v>
      </c>
      <c r="M265" s="19">
        <f t="shared" si="16"/>
        <v>0</v>
      </c>
    </row>
    <row r="266" spans="1:13" ht="17.100000000000001" customHeight="1">
      <c r="A266" s="17" t="s">
        <v>20</v>
      </c>
      <c r="B266" s="17" t="s">
        <v>632</v>
      </c>
      <c r="C266" s="26" t="s">
        <v>461</v>
      </c>
      <c r="D266" s="17" t="s">
        <v>614</v>
      </c>
      <c r="E266" s="19">
        <v>3200000</v>
      </c>
      <c r="F266" s="20">
        <v>3200000</v>
      </c>
      <c r="G266" s="19">
        <f t="shared" ref="G266:G329" si="18">E266-F266</f>
        <v>0</v>
      </c>
      <c r="H266" s="19">
        <v>0</v>
      </c>
      <c r="I266" s="19">
        <v>0</v>
      </c>
      <c r="J266" s="21" t="s">
        <v>7</v>
      </c>
      <c r="K266" s="22">
        <f t="shared" si="17"/>
        <v>0</v>
      </c>
      <c r="L266" s="19">
        <f t="shared" ref="L266:L329" si="19">F266+K266</f>
        <v>3200000</v>
      </c>
      <c r="M266" s="19">
        <f t="shared" ref="M266:M329" si="20">E266-L266</f>
        <v>0</v>
      </c>
    </row>
    <row r="267" spans="1:13" ht="17.100000000000001" customHeight="1">
      <c r="A267" s="17" t="s">
        <v>20</v>
      </c>
      <c r="B267" s="17" t="s">
        <v>620</v>
      </c>
      <c r="C267" s="26" t="s">
        <v>621</v>
      </c>
      <c r="D267" s="17" t="s">
        <v>614</v>
      </c>
      <c r="E267" s="19">
        <v>9200000</v>
      </c>
      <c r="F267" s="20">
        <v>9200000</v>
      </c>
      <c r="G267" s="19">
        <f t="shared" si="18"/>
        <v>0</v>
      </c>
      <c r="H267" s="19">
        <v>0</v>
      </c>
      <c r="I267" s="19">
        <v>0</v>
      </c>
      <c r="J267" s="21" t="s">
        <v>7</v>
      </c>
      <c r="K267" s="22">
        <f t="shared" si="17"/>
        <v>0</v>
      </c>
      <c r="L267" s="19">
        <f t="shared" si="19"/>
        <v>9200000</v>
      </c>
      <c r="M267" s="19">
        <f t="shared" si="20"/>
        <v>0</v>
      </c>
    </row>
    <row r="268" spans="1:13" ht="17.100000000000001" customHeight="1">
      <c r="A268" s="17" t="s">
        <v>20</v>
      </c>
      <c r="B268" s="17" t="s">
        <v>626</v>
      </c>
      <c r="C268" s="26" t="s">
        <v>627</v>
      </c>
      <c r="D268" s="17" t="s">
        <v>614</v>
      </c>
      <c r="E268" s="19">
        <v>1900000</v>
      </c>
      <c r="F268" s="20">
        <v>1900000</v>
      </c>
      <c r="G268" s="19">
        <f t="shared" si="18"/>
        <v>0</v>
      </c>
      <c r="H268" s="19">
        <v>0</v>
      </c>
      <c r="I268" s="19">
        <v>0</v>
      </c>
      <c r="J268" s="21" t="s">
        <v>7</v>
      </c>
      <c r="K268" s="22">
        <f t="shared" si="17"/>
        <v>0</v>
      </c>
      <c r="L268" s="19">
        <f t="shared" si="19"/>
        <v>1900000</v>
      </c>
      <c r="M268" s="19">
        <f t="shared" si="20"/>
        <v>0</v>
      </c>
    </row>
    <row r="269" spans="1:13" ht="17.100000000000001" customHeight="1">
      <c r="A269" s="17" t="s">
        <v>20</v>
      </c>
      <c r="B269" s="17" t="s">
        <v>616</v>
      </c>
      <c r="C269" s="26" t="s">
        <v>617</v>
      </c>
      <c r="D269" s="17" t="s">
        <v>614</v>
      </c>
      <c r="E269" s="19">
        <v>6000000</v>
      </c>
      <c r="F269" s="20">
        <v>6000000</v>
      </c>
      <c r="G269" s="19">
        <f t="shared" si="18"/>
        <v>0</v>
      </c>
      <c r="H269" s="19">
        <v>0</v>
      </c>
      <c r="I269" s="19">
        <v>0</v>
      </c>
      <c r="J269" s="21" t="s">
        <v>7</v>
      </c>
      <c r="K269" s="22">
        <f t="shared" si="17"/>
        <v>0</v>
      </c>
      <c r="L269" s="19">
        <f t="shared" si="19"/>
        <v>6000000</v>
      </c>
      <c r="M269" s="19">
        <f t="shared" si="20"/>
        <v>0</v>
      </c>
    </row>
    <row r="270" spans="1:13" ht="17.100000000000001" customHeight="1">
      <c r="A270" s="17" t="s">
        <v>20</v>
      </c>
      <c r="B270" s="17" t="s">
        <v>618</v>
      </c>
      <c r="C270" s="26" t="s">
        <v>619</v>
      </c>
      <c r="D270" s="17" t="s">
        <v>614</v>
      </c>
      <c r="E270" s="19">
        <v>4950000</v>
      </c>
      <c r="F270" s="20">
        <v>4950000</v>
      </c>
      <c r="G270" s="19">
        <f t="shared" si="18"/>
        <v>0</v>
      </c>
      <c r="H270" s="19">
        <v>0</v>
      </c>
      <c r="I270" s="19">
        <v>0</v>
      </c>
      <c r="J270" s="21" t="s">
        <v>7</v>
      </c>
      <c r="K270" s="22">
        <f t="shared" si="17"/>
        <v>0</v>
      </c>
      <c r="L270" s="19">
        <f t="shared" si="19"/>
        <v>4950000</v>
      </c>
      <c r="M270" s="19">
        <f t="shared" si="20"/>
        <v>0</v>
      </c>
    </row>
    <row r="271" spans="1:13" ht="17.100000000000001" customHeight="1">
      <c r="A271" s="17" t="s">
        <v>20</v>
      </c>
      <c r="B271" s="17" t="s">
        <v>622</v>
      </c>
      <c r="C271" s="26" t="s">
        <v>623</v>
      </c>
      <c r="D271" s="17" t="s">
        <v>614</v>
      </c>
      <c r="E271" s="19">
        <v>6400000</v>
      </c>
      <c r="F271" s="20">
        <v>6400000</v>
      </c>
      <c r="G271" s="19">
        <f t="shared" si="18"/>
        <v>0</v>
      </c>
      <c r="H271" s="19">
        <v>0</v>
      </c>
      <c r="I271" s="19">
        <v>0</v>
      </c>
      <c r="J271" s="21" t="s">
        <v>7</v>
      </c>
      <c r="K271" s="22">
        <f t="shared" si="17"/>
        <v>0</v>
      </c>
      <c r="L271" s="19">
        <f t="shared" si="19"/>
        <v>6400000</v>
      </c>
      <c r="M271" s="19">
        <f t="shared" si="20"/>
        <v>0</v>
      </c>
    </row>
    <row r="272" spans="1:13" ht="17.100000000000001" customHeight="1">
      <c r="A272" s="17" t="s">
        <v>20</v>
      </c>
      <c r="B272" s="17" t="s">
        <v>624</v>
      </c>
      <c r="C272" s="26" t="s">
        <v>625</v>
      </c>
      <c r="D272" s="17" t="s">
        <v>614</v>
      </c>
      <c r="E272" s="19">
        <v>2900000</v>
      </c>
      <c r="F272" s="20">
        <v>2900000</v>
      </c>
      <c r="G272" s="19">
        <f t="shared" si="18"/>
        <v>0</v>
      </c>
      <c r="H272" s="19">
        <v>0</v>
      </c>
      <c r="I272" s="19">
        <v>0</v>
      </c>
      <c r="J272" s="21" t="s">
        <v>7</v>
      </c>
      <c r="K272" s="22">
        <f t="shared" si="17"/>
        <v>0</v>
      </c>
      <c r="L272" s="19">
        <f t="shared" si="19"/>
        <v>2900000</v>
      </c>
      <c r="M272" s="19">
        <f t="shared" si="20"/>
        <v>0</v>
      </c>
    </row>
    <row r="273" spans="1:13" ht="17.100000000000001" customHeight="1">
      <c r="A273" s="17" t="s">
        <v>20</v>
      </c>
      <c r="B273" s="17" t="s">
        <v>628</v>
      </c>
      <c r="C273" s="26" t="s">
        <v>629</v>
      </c>
      <c r="D273" s="17" t="s">
        <v>614</v>
      </c>
      <c r="E273" s="19">
        <v>430000</v>
      </c>
      <c r="F273" s="20">
        <v>430000</v>
      </c>
      <c r="G273" s="19">
        <f t="shared" si="18"/>
        <v>0</v>
      </c>
      <c r="H273" s="19">
        <v>0</v>
      </c>
      <c r="I273" s="19">
        <v>0</v>
      </c>
      <c r="J273" s="21" t="s">
        <v>7</v>
      </c>
      <c r="K273" s="22">
        <f t="shared" si="17"/>
        <v>0</v>
      </c>
      <c r="L273" s="19">
        <f t="shared" si="19"/>
        <v>430000</v>
      </c>
      <c r="M273" s="19">
        <f t="shared" si="20"/>
        <v>0</v>
      </c>
    </row>
    <row r="274" spans="1:13" ht="17.100000000000001" customHeight="1">
      <c r="A274" s="17" t="s">
        <v>20</v>
      </c>
      <c r="B274" s="17" t="s">
        <v>630</v>
      </c>
      <c r="C274" s="26" t="s">
        <v>631</v>
      </c>
      <c r="D274" s="17" t="s">
        <v>614</v>
      </c>
      <c r="E274" s="19">
        <v>360000</v>
      </c>
      <c r="F274" s="20">
        <v>360000</v>
      </c>
      <c r="G274" s="19">
        <f t="shared" si="18"/>
        <v>0</v>
      </c>
      <c r="H274" s="19">
        <v>0</v>
      </c>
      <c r="I274" s="19">
        <v>0</v>
      </c>
      <c r="J274" s="21" t="s">
        <v>7</v>
      </c>
      <c r="K274" s="22">
        <f t="shared" si="17"/>
        <v>0</v>
      </c>
      <c r="L274" s="19">
        <f t="shared" si="19"/>
        <v>360000</v>
      </c>
      <c r="M274" s="19">
        <f t="shared" si="20"/>
        <v>0</v>
      </c>
    </row>
    <row r="275" spans="1:13" ht="17.100000000000001" customHeight="1">
      <c r="A275" s="17" t="s">
        <v>20</v>
      </c>
      <c r="B275" s="17" t="s">
        <v>612</v>
      </c>
      <c r="C275" s="26" t="s">
        <v>613</v>
      </c>
      <c r="D275" s="17" t="s">
        <v>614</v>
      </c>
      <c r="E275" s="19">
        <v>11438148</v>
      </c>
      <c r="F275" s="20">
        <v>11438148</v>
      </c>
      <c r="G275" s="19">
        <f t="shared" si="18"/>
        <v>0</v>
      </c>
      <c r="H275" s="19">
        <v>0</v>
      </c>
      <c r="I275" s="19">
        <v>0</v>
      </c>
      <c r="J275" s="21" t="s">
        <v>7</v>
      </c>
      <c r="K275" s="22">
        <f t="shared" si="17"/>
        <v>0</v>
      </c>
      <c r="L275" s="19">
        <f t="shared" si="19"/>
        <v>11438148</v>
      </c>
      <c r="M275" s="19">
        <f t="shared" si="20"/>
        <v>0</v>
      </c>
    </row>
    <row r="276" spans="1:13" ht="17.100000000000001" customHeight="1">
      <c r="A276" s="17" t="s">
        <v>20</v>
      </c>
      <c r="B276" s="17" t="s">
        <v>611</v>
      </c>
      <c r="C276" s="26" t="s">
        <v>544</v>
      </c>
      <c r="D276" s="17" t="s">
        <v>610</v>
      </c>
      <c r="E276" s="19">
        <v>500000</v>
      </c>
      <c r="F276" s="20">
        <v>500000</v>
      </c>
      <c r="G276" s="19">
        <f t="shared" si="18"/>
        <v>0</v>
      </c>
      <c r="H276" s="19">
        <v>0</v>
      </c>
      <c r="I276" s="19">
        <v>0</v>
      </c>
      <c r="J276" s="21" t="s">
        <v>7</v>
      </c>
      <c r="K276" s="22">
        <f t="shared" si="17"/>
        <v>0</v>
      </c>
      <c r="L276" s="19">
        <f t="shared" si="19"/>
        <v>500000</v>
      </c>
      <c r="M276" s="19">
        <f t="shared" si="20"/>
        <v>0</v>
      </c>
    </row>
    <row r="277" spans="1:13" ht="17.100000000000001" customHeight="1">
      <c r="A277" s="17" t="s">
        <v>20</v>
      </c>
      <c r="B277" s="17" t="s">
        <v>609</v>
      </c>
      <c r="C277" s="26" t="s">
        <v>509</v>
      </c>
      <c r="D277" s="17" t="s">
        <v>610</v>
      </c>
      <c r="E277" s="19">
        <v>1580000</v>
      </c>
      <c r="F277" s="20">
        <v>1580000</v>
      </c>
      <c r="G277" s="19">
        <f t="shared" si="18"/>
        <v>0</v>
      </c>
      <c r="H277" s="19">
        <v>0</v>
      </c>
      <c r="I277" s="19">
        <v>0</v>
      </c>
      <c r="J277" s="21" t="s">
        <v>7</v>
      </c>
      <c r="K277" s="22">
        <f t="shared" si="17"/>
        <v>0</v>
      </c>
      <c r="L277" s="19">
        <f t="shared" si="19"/>
        <v>1580000</v>
      </c>
      <c r="M277" s="19">
        <f t="shared" si="20"/>
        <v>0</v>
      </c>
    </row>
    <row r="278" spans="1:13" ht="17.100000000000001" customHeight="1">
      <c r="A278" s="17" t="s">
        <v>20</v>
      </c>
      <c r="B278" s="17" t="s">
        <v>637</v>
      </c>
      <c r="C278" s="26" t="s">
        <v>638</v>
      </c>
      <c r="D278" s="17" t="s">
        <v>639</v>
      </c>
      <c r="E278" s="19">
        <v>990000</v>
      </c>
      <c r="F278" s="20">
        <v>990000</v>
      </c>
      <c r="G278" s="19">
        <f t="shared" si="18"/>
        <v>0</v>
      </c>
      <c r="H278" s="19">
        <v>0</v>
      </c>
      <c r="I278" s="19">
        <v>0</v>
      </c>
      <c r="J278" s="21" t="s">
        <v>7</v>
      </c>
      <c r="K278" s="22">
        <f t="shared" si="17"/>
        <v>0</v>
      </c>
      <c r="L278" s="19">
        <f t="shared" si="19"/>
        <v>990000</v>
      </c>
      <c r="M278" s="19">
        <f t="shared" si="20"/>
        <v>0</v>
      </c>
    </row>
    <row r="279" spans="1:13" ht="17.100000000000001" customHeight="1">
      <c r="A279" s="27" t="s">
        <v>20</v>
      </c>
      <c r="B279" s="27" t="s">
        <v>592</v>
      </c>
      <c r="C279" s="26" t="s">
        <v>593</v>
      </c>
      <c r="D279" s="27" t="s">
        <v>594</v>
      </c>
      <c r="E279" s="28">
        <v>1235000</v>
      </c>
      <c r="F279" s="20">
        <v>1235000</v>
      </c>
      <c r="G279" s="19">
        <f t="shared" si="18"/>
        <v>0</v>
      </c>
      <c r="H279" s="19">
        <v>0</v>
      </c>
      <c r="I279" s="19">
        <v>0</v>
      </c>
      <c r="J279" s="29" t="s">
        <v>7</v>
      </c>
      <c r="K279" s="22">
        <f t="shared" si="17"/>
        <v>0</v>
      </c>
      <c r="L279" s="19">
        <f t="shared" si="19"/>
        <v>1235000</v>
      </c>
      <c r="M279" s="19">
        <f t="shared" si="20"/>
        <v>0</v>
      </c>
    </row>
    <row r="280" spans="1:13" ht="17.100000000000001" customHeight="1">
      <c r="A280" s="17" t="s">
        <v>20</v>
      </c>
      <c r="B280" s="17" t="s">
        <v>597</v>
      </c>
      <c r="C280" s="25" t="s">
        <v>598</v>
      </c>
      <c r="D280" s="17" t="s">
        <v>594</v>
      </c>
      <c r="E280" s="19">
        <v>1060000</v>
      </c>
      <c r="F280" s="20">
        <v>1060000</v>
      </c>
      <c r="G280" s="19">
        <f t="shared" si="18"/>
        <v>0</v>
      </c>
      <c r="H280" s="19">
        <v>0</v>
      </c>
      <c r="I280" s="19">
        <v>0</v>
      </c>
      <c r="J280" s="21" t="s">
        <v>7</v>
      </c>
      <c r="K280" s="22">
        <f t="shared" si="17"/>
        <v>0</v>
      </c>
      <c r="L280" s="19">
        <f t="shared" si="19"/>
        <v>1060000</v>
      </c>
      <c r="M280" s="19">
        <f t="shared" si="20"/>
        <v>0</v>
      </c>
    </row>
    <row r="281" spans="1:13" ht="17.100000000000001" customHeight="1">
      <c r="A281" s="17" t="s">
        <v>20</v>
      </c>
      <c r="B281" s="17" t="s">
        <v>595</v>
      </c>
      <c r="C281" s="25" t="s">
        <v>596</v>
      </c>
      <c r="D281" s="17" t="s">
        <v>594</v>
      </c>
      <c r="E281" s="19">
        <v>2788000</v>
      </c>
      <c r="F281" s="20">
        <v>2788000</v>
      </c>
      <c r="G281" s="19">
        <f t="shared" si="18"/>
        <v>0</v>
      </c>
      <c r="H281" s="19">
        <v>0</v>
      </c>
      <c r="I281" s="19">
        <v>0</v>
      </c>
      <c r="J281" s="21" t="s">
        <v>7</v>
      </c>
      <c r="K281" s="22">
        <f t="shared" si="17"/>
        <v>0</v>
      </c>
      <c r="L281" s="19">
        <f t="shared" si="19"/>
        <v>2788000</v>
      </c>
      <c r="M281" s="19">
        <f t="shared" si="20"/>
        <v>0</v>
      </c>
    </row>
    <row r="282" spans="1:13" ht="17.100000000000001" customHeight="1">
      <c r="A282" s="17" t="s">
        <v>20</v>
      </c>
      <c r="B282" s="17" t="s">
        <v>599</v>
      </c>
      <c r="C282" s="25" t="s">
        <v>492</v>
      </c>
      <c r="D282" s="17" t="s">
        <v>600</v>
      </c>
      <c r="E282" s="19">
        <v>890000</v>
      </c>
      <c r="F282" s="20">
        <v>890000</v>
      </c>
      <c r="G282" s="19">
        <f t="shared" si="18"/>
        <v>0</v>
      </c>
      <c r="H282" s="19">
        <v>0</v>
      </c>
      <c r="I282" s="19">
        <v>0</v>
      </c>
      <c r="J282" s="21" t="s">
        <v>7</v>
      </c>
      <c r="K282" s="22">
        <f t="shared" si="17"/>
        <v>0</v>
      </c>
      <c r="L282" s="19">
        <f t="shared" si="19"/>
        <v>890000</v>
      </c>
      <c r="M282" s="19">
        <f t="shared" si="20"/>
        <v>0</v>
      </c>
    </row>
    <row r="283" spans="1:13" ht="17.100000000000001" customHeight="1">
      <c r="A283" s="17" t="s">
        <v>20</v>
      </c>
      <c r="B283" s="17" t="s">
        <v>662</v>
      </c>
      <c r="C283" s="25" t="s">
        <v>199</v>
      </c>
      <c r="D283" s="17" t="s">
        <v>663</v>
      </c>
      <c r="E283" s="19">
        <v>676000</v>
      </c>
      <c r="F283" s="20">
        <v>676000</v>
      </c>
      <c r="G283" s="19">
        <f t="shared" si="18"/>
        <v>0</v>
      </c>
      <c r="H283" s="19">
        <v>0</v>
      </c>
      <c r="I283" s="19">
        <v>0</v>
      </c>
      <c r="J283" s="21" t="s">
        <v>7</v>
      </c>
      <c r="K283" s="22">
        <f t="shared" si="17"/>
        <v>0</v>
      </c>
      <c r="L283" s="19">
        <f t="shared" si="19"/>
        <v>676000</v>
      </c>
      <c r="M283" s="19">
        <f t="shared" si="20"/>
        <v>0</v>
      </c>
    </row>
    <row r="284" spans="1:13" ht="17.100000000000001" customHeight="1">
      <c r="A284" s="17" t="s">
        <v>20</v>
      </c>
      <c r="B284" s="17" t="s">
        <v>656</v>
      </c>
      <c r="C284" s="25" t="s">
        <v>657</v>
      </c>
      <c r="D284" s="17" t="s">
        <v>658</v>
      </c>
      <c r="E284" s="19">
        <v>3701630</v>
      </c>
      <c r="F284" s="20">
        <v>3701630</v>
      </c>
      <c r="G284" s="19">
        <f t="shared" si="18"/>
        <v>0</v>
      </c>
      <c r="H284" s="19">
        <v>0</v>
      </c>
      <c r="I284" s="19">
        <v>0</v>
      </c>
      <c r="J284" s="21" t="s">
        <v>7</v>
      </c>
      <c r="K284" s="22">
        <f t="shared" si="17"/>
        <v>0</v>
      </c>
      <c r="L284" s="19">
        <f t="shared" si="19"/>
        <v>3701630</v>
      </c>
      <c r="M284" s="19">
        <f t="shared" si="20"/>
        <v>0</v>
      </c>
    </row>
    <row r="285" spans="1:13" ht="17.100000000000001" customHeight="1">
      <c r="A285" s="17" t="s">
        <v>20</v>
      </c>
      <c r="B285" s="17" t="s">
        <v>653</v>
      </c>
      <c r="C285" s="25" t="s">
        <v>654</v>
      </c>
      <c r="D285" s="17" t="s">
        <v>655</v>
      </c>
      <c r="E285" s="19">
        <v>6600000</v>
      </c>
      <c r="F285" s="20">
        <v>6600000</v>
      </c>
      <c r="G285" s="19">
        <f t="shared" si="18"/>
        <v>0</v>
      </c>
      <c r="H285" s="19">
        <v>0</v>
      </c>
      <c r="I285" s="19">
        <v>0</v>
      </c>
      <c r="J285" s="21" t="s">
        <v>7</v>
      </c>
      <c r="K285" s="22">
        <f t="shared" si="17"/>
        <v>0</v>
      </c>
      <c r="L285" s="19">
        <f t="shared" si="19"/>
        <v>6600000</v>
      </c>
      <c r="M285" s="19">
        <f t="shared" si="20"/>
        <v>0</v>
      </c>
    </row>
    <row r="286" spans="1:13" ht="17.100000000000001" customHeight="1">
      <c r="A286" s="17" t="s">
        <v>20</v>
      </c>
      <c r="B286" s="17" t="s">
        <v>664</v>
      </c>
      <c r="C286" s="25" t="s">
        <v>665</v>
      </c>
      <c r="D286" s="17" t="s">
        <v>666</v>
      </c>
      <c r="E286" s="19">
        <v>245000</v>
      </c>
      <c r="F286" s="20">
        <v>245000</v>
      </c>
      <c r="G286" s="19">
        <f t="shared" si="18"/>
        <v>0</v>
      </c>
      <c r="H286" s="19">
        <v>0</v>
      </c>
      <c r="I286" s="19">
        <v>0</v>
      </c>
      <c r="J286" s="21" t="s">
        <v>7</v>
      </c>
      <c r="K286" s="22">
        <f t="shared" si="17"/>
        <v>0</v>
      </c>
      <c r="L286" s="19">
        <f t="shared" si="19"/>
        <v>245000</v>
      </c>
      <c r="M286" s="19">
        <f t="shared" si="20"/>
        <v>0</v>
      </c>
    </row>
    <row r="287" spans="1:13" ht="17.100000000000001" customHeight="1">
      <c r="A287" s="17" t="s">
        <v>20</v>
      </c>
      <c r="B287" s="17" t="s">
        <v>659</v>
      </c>
      <c r="C287" s="25" t="s">
        <v>660</v>
      </c>
      <c r="D287" s="17" t="s">
        <v>661</v>
      </c>
      <c r="E287" s="19">
        <v>750000</v>
      </c>
      <c r="F287" s="20">
        <v>750000</v>
      </c>
      <c r="G287" s="19">
        <f t="shared" si="18"/>
        <v>0</v>
      </c>
      <c r="H287" s="19">
        <v>0</v>
      </c>
      <c r="I287" s="19">
        <v>0</v>
      </c>
      <c r="J287" s="21" t="s">
        <v>7</v>
      </c>
      <c r="K287" s="22">
        <f t="shared" si="17"/>
        <v>0</v>
      </c>
      <c r="L287" s="19">
        <f t="shared" si="19"/>
        <v>750000</v>
      </c>
      <c r="M287" s="19">
        <f t="shared" si="20"/>
        <v>0</v>
      </c>
    </row>
    <row r="288" spans="1:13" ht="17.100000000000001" customHeight="1">
      <c r="A288" s="17" t="s">
        <v>20</v>
      </c>
      <c r="B288" s="17" t="s">
        <v>668</v>
      </c>
      <c r="C288" s="25" t="s">
        <v>669</v>
      </c>
      <c r="D288" s="17" t="s">
        <v>670</v>
      </c>
      <c r="E288" s="19">
        <v>2706000</v>
      </c>
      <c r="F288" s="20">
        <v>2706000</v>
      </c>
      <c r="G288" s="19">
        <f t="shared" si="18"/>
        <v>0</v>
      </c>
      <c r="H288" s="19">
        <v>0</v>
      </c>
      <c r="I288" s="19">
        <v>0</v>
      </c>
      <c r="J288" s="21" t="s">
        <v>7</v>
      </c>
      <c r="K288" s="22">
        <f t="shared" si="17"/>
        <v>0</v>
      </c>
      <c r="L288" s="19">
        <f t="shared" si="19"/>
        <v>2706000</v>
      </c>
      <c r="M288" s="19">
        <f t="shared" si="20"/>
        <v>0</v>
      </c>
    </row>
    <row r="289" spans="1:13" ht="17.100000000000001" customHeight="1">
      <c r="A289" s="17" t="s">
        <v>20</v>
      </c>
      <c r="B289" s="17" t="s">
        <v>671</v>
      </c>
      <c r="C289" s="25" t="s">
        <v>672</v>
      </c>
      <c r="D289" s="17" t="s">
        <v>670</v>
      </c>
      <c r="E289" s="19">
        <v>700000</v>
      </c>
      <c r="F289" s="20">
        <v>700000</v>
      </c>
      <c r="G289" s="19">
        <f t="shared" si="18"/>
        <v>0</v>
      </c>
      <c r="H289" s="19">
        <v>0</v>
      </c>
      <c r="I289" s="19">
        <v>0</v>
      </c>
      <c r="J289" s="21" t="s">
        <v>7</v>
      </c>
      <c r="K289" s="22">
        <f t="shared" si="17"/>
        <v>0</v>
      </c>
      <c r="L289" s="19">
        <f t="shared" si="19"/>
        <v>700000</v>
      </c>
      <c r="M289" s="19">
        <f t="shared" si="20"/>
        <v>0</v>
      </c>
    </row>
    <row r="290" spans="1:13" ht="17.100000000000001" customHeight="1">
      <c r="A290" s="17" t="s">
        <v>20</v>
      </c>
      <c r="B290" s="17" t="s">
        <v>673</v>
      </c>
      <c r="C290" s="25" t="s">
        <v>559</v>
      </c>
      <c r="D290" s="17" t="s">
        <v>674</v>
      </c>
      <c r="E290" s="19">
        <v>309000</v>
      </c>
      <c r="F290" s="20">
        <v>309000</v>
      </c>
      <c r="G290" s="19">
        <f t="shared" si="18"/>
        <v>0</v>
      </c>
      <c r="H290" s="19">
        <v>0</v>
      </c>
      <c r="I290" s="19">
        <v>0</v>
      </c>
      <c r="J290" s="21" t="s">
        <v>7</v>
      </c>
      <c r="K290" s="22">
        <f t="shared" si="17"/>
        <v>0</v>
      </c>
      <c r="L290" s="19">
        <f t="shared" si="19"/>
        <v>309000</v>
      </c>
      <c r="M290" s="19">
        <f t="shared" si="20"/>
        <v>0</v>
      </c>
    </row>
    <row r="291" spans="1:13" ht="17.100000000000001" customHeight="1">
      <c r="A291" s="17" t="s">
        <v>20</v>
      </c>
      <c r="B291" s="17" t="s">
        <v>675</v>
      </c>
      <c r="C291" s="25" t="s">
        <v>676</v>
      </c>
      <c r="D291" s="17" t="s">
        <v>677</v>
      </c>
      <c r="E291" s="19">
        <v>1700000</v>
      </c>
      <c r="F291" s="20">
        <v>1700000</v>
      </c>
      <c r="G291" s="19">
        <f t="shared" si="18"/>
        <v>0</v>
      </c>
      <c r="H291" s="19">
        <v>0</v>
      </c>
      <c r="I291" s="19">
        <v>0</v>
      </c>
      <c r="J291" s="21" t="s">
        <v>7</v>
      </c>
      <c r="K291" s="22">
        <f t="shared" si="17"/>
        <v>0</v>
      </c>
      <c r="L291" s="19">
        <f t="shared" si="19"/>
        <v>1700000</v>
      </c>
      <c r="M291" s="19">
        <f t="shared" si="20"/>
        <v>0</v>
      </c>
    </row>
    <row r="292" spans="1:13" ht="17.100000000000001" customHeight="1">
      <c r="A292" s="17" t="s">
        <v>20</v>
      </c>
      <c r="B292" s="17" t="s">
        <v>678</v>
      </c>
      <c r="C292" s="25" t="s">
        <v>679</v>
      </c>
      <c r="D292" s="17" t="s">
        <v>677</v>
      </c>
      <c r="E292" s="19">
        <v>2100000</v>
      </c>
      <c r="F292" s="20">
        <v>2100000</v>
      </c>
      <c r="G292" s="19">
        <f t="shared" si="18"/>
        <v>0</v>
      </c>
      <c r="H292" s="19">
        <v>0</v>
      </c>
      <c r="I292" s="19">
        <v>0</v>
      </c>
      <c r="J292" s="21" t="s">
        <v>7</v>
      </c>
      <c r="K292" s="22">
        <f t="shared" si="17"/>
        <v>0</v>
      </c>
      <c r="L292" s="19">
        <f t="shared" si="19"/>
        <v>2100000</v>
      </c>
      <c r="M292" s="19">
        <f t="shared" si="20"/>
        <v>0</v>
      </c>
    </row>
    <row r="293" spans="1:13" ht="17.100000000000001" customHeight="1">
      <c r="A293" s="17" t="s">
        <v>20</v>
      </c>
      <c r="B293" s="17" t="s">
        <v>682</v>
      </c>
      <c r="C293" s="25" t="s">
        <v>665</v>
      </c>
      <c r="D293" s="17" t="s">
        <v>681</v>
      </c>
      <c r="E293" s="19">
        <v>261350</v>
      </c>
      <c r="F293" s="20">
        <v>261350</v>
      </c>
      <c r="G293" s="19">
        <f t="shared" si="18"/>
        <v>0</v>
      </c>
      <c r="H293" s="19">
        <v>0</v>
      </c>
      <c r="I293" s="19">
        <v>0</v>
      </c>
      <c r="J293" s="21" t="s">
        <v>7</v>
      </c>
      <c r="K293" s="22">
        <f t="shared" si="17"/>
        <v>0</v>
      </c>
      <c r="L293" s="19">
        <f t="shared" si="19"/>
        <v>261350</v>
      </c>
      <c r="M293" s="19">
        <f t="shared" si="20"/>
        <v>0</v>
      </c>
    </row>
    <row r="294" spans="1:13" ht="17.100000000000001" customHeight="1">
      <c r="A294" s="17" t="s">
        <v>20</v>
      </c>
      <c r="B294" s="17" t="s">
        <v>680</v>
      </c>
      <c r="C294" s="25" t="s">
        <v>512</v>
      </c>
      <c r="D294" s="17" t="s">
        <v>681</v>
      </c>
      <c r="E294" s="19">
        <v>12000000</v>
      </c>
      <c r="F294" s="20">
        <v>12000000</v>
      </c>
      <c r="G294" s="19">
        <f t="shared" si="18"/>
        <v>0</v>
      </c>
      <c r="H294" s="19">
        <v>0</v>
      </c>
      <c r="I294" s="19">
        <v>0</v>
      </c>
      <c r="J294" s="21" t="s">
        <v>7</v>
      </c>
      <c r="K294" s="22">
        <f t="shared" si="17"/>
        <v>0</v>
      </c>
      <c r="L294" s="19">
        <f t="shared" si="19"/>
        <v>12000000</v>
      </c>
      <c r="M294" s="19">
        <f t="shared" si="20"/>
        <v>0</v>
      </c>
    </row>
    <row r="295" spans="1:13" ht="17.100000000000001" customHeight="1">
      <c r="A295" s="17" t="s">
        <v>20</v>
      </c>
      <c r="B295" s="17" t="s">
        <v>683</v>
      </c>
      <c r="C295" s="25" t="s">
        <v>684</v>
      </c>
      <c r="D295" s="17" t="s">
        <v>685</v>
      </c>
      <c r="E295" s="19">
        <v>1375000</v>
      </c>
      <c r="F295" s="20">
        <v>1375000</v>
      </c>
      <c r="G295" s="19">
        <f t="shared" si="18"/>
        <v>0</v>
      </c>
      <c r="H295" s="19">
        <v>0</v>
      </c>
      <c r="I295" s="19">
        <v>0</v>
      </c>
      <c r="J295" s="21" t="s">
        <v>7</v>
      </c>
      <c r="K295" s="22">
        <f t="shared" si="17"/>
        <v>0</v>
      </c>
      <c r="L295" s="19">
        <f t="shared" si="19"/>
        <v>1375000</v>
      </c>
      <c r="M295" s="19">
        <f t="shared" si="20"/>
        <v>0</v>
      </c>
    </row>
    <row r="296" spans="1:13" ht="17.100000000000001" customHeight="1">
      <c r="A296" s="17" t="s">
        <v>20</v>
      </c>
      <c r="B296" s="17" t="s">
        <v>686</v>
      </c>
      <c r="C296" s="25" t="s">
        <v>687</v>
      </c>
      <c r="D296" s="17" t="s">
        <v>13</v>
      </c>
      <c r="E296" s="19">
        <v>1760000</v>
      </c>
      <c r="F296" s="20">
        <v>1760000</v>
      </c>
      <c r="G296" s="19">
        <f t="shared" si="18"/>
        <v>0</v>
      </c>
      <c r="H296" s="19">
        <v>0</v>
      </c>
      <c r="I296" s="19">
        <v>0</v>
      </c>
      <c r="J296" s="21" t="s">
        <v>7</v>
      </c>
      <c r="K296" s="22">
        <f t="shared" si="17"/>
        <v>0</v>
      </c>
      <c r="L296" s="19">
        <f t="shared" si="19"/>
        <v>1760000</v>
      </c>
      <c r="M296" s="19">
        <f t="shared" si="20"/>
        <v>0</v>
      </c>
    </row>
    <row r="297" spans="1:13" ht="17.100000000000001" customHeight="1">
      <c r="A297" s="17" t="s">
        <v>20</v>
      </c>
      <c r="B297" s="17" t="s">
        <v>688</v>
      </c>
      <c r="C297" s="25" t="s">
        <v>654</v>
      </c>
      <c r="D297" s="17" t="s">
        <v>689</v>
      </c>
      <c r="E297" s="19">
        <v>1248000</v>
      </c>
      <c r="F297" s="20">
        <v>1248000</v>
      </c>
      <c r="G297" s="19">
        <f t="shared" si="18"/>
        <v>0</v>
      </c>
      <c r="H297" s="19">
        <v>0</v>
      </c>
      <c r="I297" s="19">
        <v>0</v>
      </c>
      <c r="J297" s="21" t="s">
        <v>7</v>
      </c>
      <c r="K297" s="22">
        <f t="shared" si="17"/>
        <v>0</v>
      </c>
      <c r="L297" s="19">
        <f t="shared" si="19"/>
        <v>1248000</v>
      </c>
      <c r="M297" s="19">
        <f t="shared" si="20"/>
        <v>0</v>
      </c>
    </row>
    <row r="298" spans="1:13" ht="17.100000000000001" customHeight="1">
      <c r="A298" s="17" t="s">
        <v>20</v>
      </c>
      <c r="B298" s="17" t="s">
        <v>690</v>
      </c>
      <c r="C298" s="25" t="s">
        <v>665</v>
      </c>
      <c r="D298" s="17" t="s">
        <v>691</v>
      </c>
      <c r="E298" s="19">
        <v>522700</v>
      </c>
      <c r="F298" s="20">
        <v>522700</v>
      </c>
      <c r="G298" s="19">
        <f t="shared" si="18"/>
        <v>0</v>
      </c>
      <c r="H298" s="19">
        <v>0</v>
      </c>
      <c r="I298" s="19">
        <v>0</v>
      </c>
      <c r="J298" s="21" t="s">
        <v>7</v>
      </c>
      <c r="K298" s="22">
        <f t="shared" si="17"/>
        <v>0</v>
      </c>
      <c r="L298" s="19">
        <f t="shared" si="19"/>
        <v>522700</v>
      </c>
      <c r="M298" s="19">
        <f t="shared" si="20"/>
        <v>0</v>
      </c>
    </row>
    <row r="299" spans="1:13" ht="17.100000000000001" customHeight="1">
      <c r="A299" s="17" t="s">
        <v>20</v>
      </c>
      <c r="B299" s="17" t="s">
        <v>692</v>
      </c>
      <c r="C299" s="25" t="s">
        <v>693</v>
      </c>
      <c r="D299" s="17" t="s">
        <v>694</v>
      </c>
      <c r="E299" s="19">
        <v>8360000</v>
      </c>
      <c r="F299" s="20">
        <v>8360000</v>
      </c>
      <c r="G299" s="19">
        <f t="shared" si="18"/>
        <v>0</v>
      </c>
      <c r="H299" s="19">
        <v>0</v>
      </c>
      <c r="I299" s="19">
        <v>0</v>
      </c>
      <c r="J299" s="21" t="s">
        <v>7</v>
      </c>
      <c r="K299" s="22">
        <f t="shared" si="17"/>
        <v>0</v>
      </c>
      <c r="L299" s="19">
        <f t="shared" si="19"/>
        <v>8360000</v>
      </c>
      <c r="M299" s="19">
        <f t="shared" si="20"/>
        <v>0</v>
      </c>
    </row>
    <row r="300" spans="1:13" ht="17.100000000000001" customHeight="1">
      <c r="A300" s="17" t="s">
        <v>20</v>
      </c>
      <c r="B300" s="17" t="s">
        <v>697</v>
      </c>
      <c r="C300" s="25" t="s">
        <v>698</v>
      </c>
      <c r="D300" s="17" t="s">
        <v>694</v>
      </c>
      <c r="E300" s="19">
        <v>660000</v>
      </c>
      <c r="F300" s="20">
        <v>660000</v>
      </c>
      <c r="G300" s="19">
        <f t="shared" si="18"/>
        <v>0</v>
      </c>
      <c r="H300" s="19">
        <v>0</v>
      </c>
      <c r="I300" s="19">
        <v>0</v>
      </c>
      <c r="J300" s="21" t="s">
        <v>7</v>
      </c>
      <c r="K300" s="22">
        <f t="shared" si="17"/>
        <v>0</v>
      </c>
      <c r="L300" s="19">
        <f t="shared" si="19"/>
        <v>660000</v>
      </c>
      <c r="M300" s="19">
        <f t="shared" si="20"/>
        <v>0</v>
      </c>
    </row>
    <row r="301" spans="1:13" ht="17.100000000000001" customHeight="1">
      <c r="A301" s="17" t="s">
        <v>20</v>
      </c>
      <c r="B301" s="17" t="s">
        <v>699</v>
      </c>
      <c r="C301" s="25" t="s">
        <v>448</v>
      </c>
      <c r="D301" s="17" t="s">
        <v>700</v>
      </c>
      <c r="E301" s="19">
        <v>79728180</v>
      </c>
      <c r="F301" s="20">
        <v>79728180</v>
      </c>
      <c r="G301" s="19">
        <f t="shared" si="18"/>
        <v>0</v>
      </c>
      <c r="H301" s="19">
        <v>0</v>
      </c>
      <c r="I301" s="19">
        <v>0</v>
      </c>
      <c r="J301" s="21" t="s">
        <v>7</v>
      </c>
      <c r="K301" s="22">
        <f t="shared" si="17"/>
        <v>0</v>
      </c>
      <c r="L301" s="19">
        <f t="shared" si="19"/>
        <v>79728180</v>
      </c>
      <c r="M301" s="19">
        <f t="shared" si="20"/>
        <v>0</v>
      </c>
    </row>
    <row r="302" spans="1:13" ht="17.100000000000001" customHeight="1">
      <c r="A302" s="17" t="s">
        <v>20</v>
      </c>
      <c r="B302" s="17" t="s">
        <v>701</v>
      </c>
      <c r="C302" s="25" t="s">
        <v>702</v>
      </c>
      <c r="D302" s="17" t="s">
        <v>700</v>
      </c>
      <c r="E302" s="19">
        <v>3344900</v>
      </c>
      <c r="F302" s="20">
        <v>3344900</v>
      </c>
      <c r="G302" s="19">
        <f t="shared" si="18"/>
        <v>0</v>
      </c>
      <c r="H302" s="19">
        <v>0</v>
      </c>
      <c r="I302" s="19">
        <v>0</v>
      </c>
      <c r="J302" s="21" t="s">
        <v>7</v>
      </c>
      <c r="K302" s="22">
        <f t="shared" si="17"/>
        <v>0</v>
      </c>
      <c r="L302" s="19">
        <f t="shared" si="19"/>
        <v>3344900</v>
      </c>
      <c r="M302" s="19">
        <f t="shared" si="20"/>
        <v>0</v>
      </c>
    </row>
    <row r="303" spans="1:13" ht="17.100000000000001" customHeight="1">
      <c r="A303" s="17" t="s">
        <v>20</v>
      </c>
      <c r="B303" s="17" t="s">
        <v>705</v>
      </c>
      <c r="C303" s="25" t="s">
        <v>706</v>
      </c>
      <c r="D303" s="17" t="s">
        <v>707</v>
      </c>
      <c r="E303" s="19">
        <v>2000000</v>
      </c>
      <c r="F303" s="20">
        <v>2000000</v>
      </c>
      <c r="G303" s="19">
        <f t="shared" si="18"/>
        <v>0</v>
      </c>
      <c r="H303" s="19">
        <v>0</v>
      </c>
      <c r="I303" s="19">
        <v>0</v>
      </c>
      <c r="J303" s="21" t="s">
        <v>7</v>
      </c>
      <c r="K303" s="22">
        <f t="shared" si="17"/>
        <v>0</v>
      </c>
      <c r="L303" s="19">
        <f t="shared" si="19"/>
        <v>2000000</v>
      </c>
      <c r="M303" s="19">
        <f t="shared" si="20"/>
        <v>0</v>
      </c>
    </row>
    <row r="304" spans="1:13" ht="17.100000000000001" customHeight="1">
      <c r="A304" s="17" t="s">
        <v>20</v>
      </c>
      <c r="B304" s="17" t="s">
        <v>708</v>
      </c>
      <c r="C304" s="25" t="s">
        <v>489</v>
      </c>
      <c r="D304" s="17" t="s">
        <v>709</v>
      </c>
      <c r="E304" s="19">
        <v>3969530</v>
      </c>
      <c r="F304" s="20">
        <v>3969530</v>
      </c>
      <c r="G304" s="19">
        <f t="shared" si="18"/>
        <v>0</v>
      </c>
      <c r="H304" s="19">
        <v>0</v>
      </c>
      <c r="I304" s="19">
        <v>0</v>
      </c>
      <c r="J304" s="21" t="s">
        <v>7</v>
      </c>
      <c r="K304" s="22">
        <f t="shared" si="17"/>
        <v>0</v>
      </c>
      <c r="L304" s="19">
        <f t="shared" si="19"/>
        <v>3969530</v>
      </c>
      <c r="M304" s="19">
        <f t="shared" si="20"/>
        <v>0</v>
      </c>
    </row>
    <row r="305" spans="1:13" ht="17.100000000000001" customHeight="1">
      <c r="A305" s="17" t="s">
        <v>20</v>
      </c>
      <c r="B305" s="17" t="s">
        <v>713</v>
      </c>
      <c r="C305" s="25" t="s">
        <v>714</v>
      </c>
      <c r="D305" s="17" t="s">
        <v>712</v>
      </c>
      <c r="E305" s="19">
        <v>1340000</v>
      </c>
      <c r="F305" s="20">
        <v>1340000</v>
      </c>
      <c r="G305" s="19">
        <f t="shared" si="18"/>
        <v>0</v>
      </c>
      <c r="H305" s="19">
        <v>0</v>
      </c>
      <c r="I305" s="19">
        <v>0</v>
      </c>
      <c r="J305" s="21" t="s">
        <v>7</v>
      </c>
      <c r="K305" s="22">
        <f t="shared" si="17"/>
        <v>0</v>
      </c>
      <c r="L305" s="19">
        <f t="shared" si="19"/>
        <v>1340000</v>
      </c>
      <c r="M305" s="19">
        <f t="shared" si="20"/>
        <v>0</v>
      </c>
    </row>
    <row r="306" spans="1:13" ht="17.100000000000001" customHeight="1">
      <c r="A306" s="17" t="s">
        <v>20</v>
      </c>
      <c r="B306" s="17" t="s">
        <v>710</v>
      </c>
      <c r="C306" s="25" t="s">
        <v>711</v>
      </c>
      <c r="D306" s="17" t="s">
        <v>712</v>
      </c>
      <c r="E306" s="19">
        <v>600000</v>
      </c>
      <c r="F306" s="20">
        <v>600000</v>
      </c>
      <c r="G306" s="19">
        <f t="shared" si="18"/>
        <v>0</v>
      </c>
      <c r="H306" s="19">
        <v>0</v>
      </c>
      <c r="I306" s="19">
        <v>0</v>
      </c>
      <c r="J306" s="21" t="s">
        <v>7</v>
      </c>
      <c r="K306" s="22">
        <f t="shared" si="17"/>
        <v>0</v>
      </c>
      <c r="L306" s="19">
        <f t="shared" si="19"/>
        <v>600000</v>
      </c>
      <c r="M306" s="19">
        <f t="shared" si="20"/>
        <v>0</v>
      </c>
    </row>
    <row r="307" spans="1:13" ht="17.100000000000001" customHeight="1">
      <c r="A307" s="17" t="s">
        <v>20</v>
      </c>
      <c r="B307" s="17" t="s">
        <v>715</v>
      </c>
      <c r="C307" s="25" t="s">
        <v>716</v>
      </c>
      <c r="D307" s="17" t="s">
        <v>717</v>
      </c>
      <c r="E307" s="19">
        <v>4635350</v>
      </c>
      <c r="F307" s="20">
        <v>4635350</v>
      </c>
      <c r="G307" s="19">
        <f t="shared" si="18"/>
        <v>0</v>
      </c>
      <c r="H307" s="19">
        <v>0</v>
      </c>
      <c r="I307" s="19">
        <v>0</v>
      </c>
      <c r="J307" s="21" t="s">
        <v>7</v>
      </c>
      <c r="K307" s="22">
        <f t="shared" si="17"/>
        <v>0</v>
      </c>
      <c r="L307" s="19">
        <f t="shared" si="19"/>
        <v>4635350</v>
      </c>
      <c r="M307" s="19">
        <f t="shared" si="20"/>
        <v>0</v>
      </c>
    </row>
    <row r="308" spans="1:13" ht="17.100000000000001" customHeight="1">
      <c r="A308" s="17" t="s">
        <v>20</v>
      </c>
      <c r="B308" s="17" t="s">
        <v>718</v>
      </c>
      <c r="C308" s="25" t="s">
        <v>719</v>
      </c>
      <c r="D308" s="17" t="s">
        <v>720</v>
      </c>
      <c r="E308" s="19">
        <v>490000</v>
      </c>
      <c r="F308" s="20">
        <v>490000</v>
      </c>
      <c r="G308" s="19">
        <f t="shared" si="18"/>
        <v>0</v>
      </c>
      <c r="H308" s="19">
        <v>0</v>
      </c>
      <c r="I308" s="19">
        <v>0</v>
      </c>
      <c r="J308" s="21" t="s">
        <v>7</v>
      </c>
      <c r="K308" s="22">
        <f t="shared" si="17"/>
        <v>0</v>
      </c>
      <c r="L308" s="19">
        <f t="shared" si="19"/>
        <v>490000</v>
      </c>
      <c r="M308" s="19">
        <f t="shared" si="20"/>
        <v>0</v>
      </c>
    </row>
    <row r="309" spans="1:13" ht="17.100000000000001" customHeight="1">
      <c r="A309" s="17" t="s">
        <v>20</v>
      </c>
      <c r="B309" s="17" t="s">
        <v>721</v>
      </c>
      <c r="C309" s="25" t="s">
        <v>722</v>
      </c>
      <c r="D309" s="17" t="s">
        <v>720</v>
      </c>
      <c r="E309" s="19">
        <v>1008700</v>
      </c>
      <c r="F309" s="20">
        <v>1008700</v>
      </c>
      <c r="G309" s="19">
        <f t="shared" si="18"/>
        <v>0</v>
      </c>
      <c r="H309" s="19">
        <v>0</v>
      </c>
      <c r="I309" s="19">
        <v>0</v>
      </c>
      <c r="J309" s="21" t="s">
        <v>7</v>
      </c>
      <c r="K309" s="22">
        <f t="shared" si="17"/>
        <v>0</v>
      </c>
      <c r="L309" s="19">
        <f t="shared" si="19"/>
        <v>1008700</v>
      </c>
      <c r="M309" s="19">
        <f t="shared" si="20"/>
        <v>0</v>
      </c>
    </row>
    <row r="310" spans="1:13" ht="17.100000000000001" customHeight="1">
      <c r="A310" s="17" t="s">
        <v>20</v>
      </c>
      <c r="B310" s="17" t="s">
        <v>723</v>
      </c>
      <c r="C310" s="25" t="s">
        <v>559</v>
      </c>
      <c r="D310" s="17" t="s">
        <v>724</v>
      </c>
      <c r="E310" s="19">
        <v>338000</v>
      </c>
      <c r="F310" s="20">
        <v>338000</v>
      </c>
      <c r="G310" s="19">
        <f t="shared" si="18"/>
        <v>0</v>
      </c>
      <c r="H310" s="19">
        <v>0</v>
      </c>
      <c r="I310" s="19">
        <v>0</v>
      </c>
      <c r="J310" s="21" t="s">
        <v>7</v>
      </c>
      <c r="K310" s="22">
        <f>G310</f>
        <v>0</v>
      </c>
      <c r="L310" s="19">
        <f t="shared" si="19"/>
        <v>338000</v>
      </c>
      <c r="M310" s="19">
        <f t="shared" si="20"/>
        <v>0</v>
      </c>
    </row>
    <row r="311" spans="1:13" ht="17.100000000000001" customHeight="1">
      <c r="A311" s="17" t="s">
        <v>20</v>
      </c>
      <c r="B311" s="17" t="s">
        <v>728</v>
      </c>
      <c r="C311" s="25" t="s">
        <v>729</v>
      </c>
      <c r="D311" s="17" t="s">
        <v>727</v>
      </c>
      <c r="E311" s="19">
        <v>770000</v>
      </c>
      <c r="F311" s="20">
        <v>770000</v>
      </c>
      <c r="G311" s="19">
        <f t="shared" si="18"/>
        <v>0</v>
      </c>
      <c r="H311" s="19">
        <v>0</v>
      </c>
      <c r="I311" s="19">
        <v>0</v>
      </c>
      <c r="J311" s="21" t="s">
        <v>7</v>
      </c>
      <c r="K311" s="22">
        <f t="shared" ref="K311:K349" si="21">G311</f>
        <v>0</v>
      </c>
      <c r="L311" s="19">
        <f t="shared" si="19"/>
        <v>770000</v>
      </c>
      <c r="M311" s="19">
        <f t="shared" si="20"/>
        <v>0</v>
      </c>
    </row>
    <row r="312" spans="1:13" ht="17.100000000000001" customHeight="1">
      <c r="A312" s="17" t="s">
        <v>20</v>
      </c>
      <c r="B312" s="17" t="s">
        <v>725</v>
      </c>
      <c r="C312" s="25" t="s">
        <v>726</v>
      </c>
      <c r="D312" s="17" t="s">
        <v>727</v>
      </c>
      <c r="E312" s="19">
        <v>335000</v>
      </c>
      <c r="F312" s="20">
        <v>335000</v>
      </c>
      <c r="G312" s="19">
        <f t="shared" si="18"/>
        <v>0</v>
      </c>
      <c r="H312" s="19">
        <v>0</v>
      </c>
      <c r="I312" s="19">
        <v>0</v>
      </c>
      <c r="J312" s="21" t="s">
        <v>7</v>
      </c>
      <c r="K312" s="22">
        <f t="shared" si="21"/>
        <v>0</v>
      </c>
      <c r="L312" s="19">
        <f t="shared" si="19"/>
        <v>335000</v>
      </c>
      <c r="M312" s="19">
        <f t="shared" si="20"/>
        <v>0</v>
      </c>
    </row>
    <row r="313" spans="1:13" ht="17.100000000000001" customHeight="1">
      <c r="A313" s="17" t="s">
        <v>20</v>
      </c>
      <c r="B313" s="17" t="s">
        <v>730</v>
      </c>
      <c r="C313" s="25" t="s">
        <v>387</v>
      </c>
      <c r="D313" s="17" t="s">
        <v>727</v>
      </c>
      <c r="E313" s="19">
        <v>1950000</v>
      </c>
      <c r="F313" s="20">
        <v>1950000</v>
      </c>
      <c r="G313" s="19">
        <f t="shared" si="18"/>
        <v>0</v>
      </c>
      <c r="H313" s="19">
        <v>0</v>
      </c>
      <c r="I313" s="19">
        <v>0</v>
      </c>
      <c r="J313" s="21" t="s">
        <v>7</v>
      </c>
      <c r="K313" s="22">
        <f t="shared" si="21"/>
        <v>0</v>
      </c>
      <c r="L313" s="19">
        <f t="shared" si="19"/>
        <v>1950000</v>
      </c>
      <c r="M313" s="19">
        <f t="shared" si="20"/>
        <v>0</v>
      </c>
    </row>
    <row r="314" spans="1:13" ht="17.100000000000001" customHeight="1">
      <c r="A314" s="17" t="s">
        <v>20</v>
      </c>
      <c r="B314" s="17" t="s">
        <v>731</v>
      </c>
      <c r="C314" s="25" t="s">
        <v>732</v>
      </c>
      <c r="D314" s="17" t="s">
        <v>733</v>
      </c>
      <c r="E314" s="19">
        <v>1700000</v>
      </c>
      <c r="F314" s="20">
        <v>1700000</v>
      </c>
      <c r="G314" s="19">
        <f t="shared" si="18"/>
        <v>0</v>
      </c>
      <c r="H314" s="19">
        <v>0</v>
      </c>
      <c r="I314" s="19">
        <v>0</v>
      </c>
      <c r="J314" s="21" t="s">
        <v>7</v>
      </c>
      <c r="K314" s="22">
        <f t="shared" si="21"/>
        <v>0</v>
      </c>
      <c r="L314" s="19">
        <f t="shared" si="19"/>
        <v>1700000</v>
      </c>
      <c r="M314" s="19">
        <f t="shared" si="20"/>
        <v>0</v>
      </c>
    </row>
    <row r="315" spans="1:13" ht="17.100000000000001" customHeight="1">
      <c r="A315" s="17" t="s">
        <v>20</v>
      </c>
      <c r="B315" s="17" t="s">
        <v>736</v>
      </c>
      <c r="C315" s="25" t="s">
        <v>737</v>
      </c>
      <c r="D315" s="17" t="s">
        <v>735</v>
      </c>
      <c r="E315" s="19">
        <v>1990690</v>
      </c>
      <c r="F315" s="20">
        <v>1990690</v>
      </c>
      <c r="G315" s="19">
        <f t="shared" si="18"/>
        <v>0</v>
      </c>
      <c r="H315" s="19">
        <v>0</v>
      </c>
      <c r="I315" s="19">
        <v>0</v>
      </c>
      <c r="J315" s="21" t="s">
        <v>7</v>
      </c>
      <c r="K315" s="22">
        <f t="shared" si="21"/>
        <v>0</v>
      </c>
      <c r="L315" s="19">
        <f t="shared" si="19"/>
        <v>1990690</v>
      </c>
      <c r="M315" s="19">
        <f t="shared" si="20"/>
        <v>0</v>
      </c>
    </row>
    <row r="316" spans="1:13" ht="17.100000000000001" customHeight="1">
      <c r="A316" s="17" t="s">
        <v>20</v>
      </c>
      <c r="B316" s="17" t="s">
        <v>738</v>
      </c>
      <c r="C316" s="25" t="s">
        <v>564</v>
      </c>
      <c r="D316" s="17" t="s">
        <v>735</v>
      </c>
      <c r="E316" s="19">
        <v>324740</v>
      </c>
      <c r="F316" s="20">
        <v>324740</v>
      </c>
      <c r="G316" s="19">
        <f t="shared" si="18"/>
        <v>0</v>
      </c>
      <c r="H316" s="19">
        <v>0</v>
      </c>
      <c r="I316" s="19">
        <v>0</v>
      </c>
      <c r="J316" s="21" t="s">
        <v>7</v>
      </c>
      <c r="K316" s="22">
        <f t="shared" si="21"/>
        <v>0</v>
      </c>
      <c r="L316" s="19">
        <f t="shared" si="19"/>
        <v>324740</v>
      </c>
      <c r="M316" s="19">
        <f t="shared" si="20"/>
        <v>0</v>
      </c>
    </row>
    <row r="317" spans="1:13" ht="17.100000000000001" customHeight="1">
      <c r="A317" s="17" t="s">
        <v>20</v>
      </c>
      <c r="B317" s="17" t="s">
        <v>734</v>
      </c>
      <c r="C317" s="25" t="s">
        <v>489</v>
      </c>
      <c r="D317" s="17" t="s">
        <v>735</v>
      </c>
      <c r="E317" s="19">
        <v>6259620</v>
      </c>
      <c r="F317" s="20">
        <v>6259620</v>
      </c>
      <c r="G317" s="19">
        <f t="shared" si="18"/>
        <v>0</v>
      </c>
      <c r="H317" s="19">
        <v>0</v>
      </c>
      <c r="I317" s="19">
        <v>0</v>
      </c>
      <c r="J317" s="21" t="s">
        <v>7</v>
      </c>
      <c r="K317" s="22">
        <f t="shared" si="21"/>
        <v>0</v>
      </c>
      <c r="L317" s="19">
        <f t="shared" si="19"/>
        <v>6259620</v>
      </c>
      <c r="M317" s="19">
        <f t="shared" si="20"/>
        <v>0</v>
      </c>
    </row>
    <row r="318" spans="1:13" ht="17.100000000000001" customHeight="1">
      <c r="A318" s="17" t="s">
        <v>20</v>
      </c>
      <c r="B318" s="17" t="s">
        <v>739</v>
      </c>
      <c r="C318" s="25" t="s">
        <v>740</v>
      </c>
      <c r="D318" s="17" t="s">
        <v>741</v>
      </c>
      <c r="E318" s="19">
        <v>1155000</v>
      </c>
      <c r="F318" s="20">
        <v>1155000</v>
      </c>
      <c r="G318" s="19">
        <f t="shared" si="18"/>
        <v>0</v>
      </c>
      <c r="H318" s="19">
        <v>0</v>
      </c>
      <c r="I318" s="19">
        <v>0</v>
      </c>
      <c r="J318" s="21" t="s">
        <v>7</v>
      </c>
      <c r="K318" s="22">
        <f t="shared" si="21"/>
        <v>0</v>
      </c>
      <c r="L318" s="19">
        <f t="shared" si="19"/>
        <v>1155000</v>
      </c>
      <c r="M318" s="19">
        <f t="shared" si="20"/>
        <v>0</v>
      </c>
    </row>
    <row r="319" spans="1:13" ht="17.100000000000001" customHeight="1">
      <c r="A319" s="17" t="s">
        <v>20</v>
      </c>
      <c r="B319" s="17" t="s">
        <v>744</v>
      </c>
      <c r="C319" s="25" t="s">
        <v>745</v>
      </c>
      <c r="D319" s="17" t="s">
        <v>746</v>
      </c>
      <c r="E319" s="19">
        <v>7962760</v>
      </c>
      <c r="F319" s="20">
        <v>7962760</v>
      </c>
      <c r="G319" s="19">
        <f t="shared" si="18"/>
        <v>0</v>
      </c>
      <c r="H319" s="19">
        <v>0</v>
      </c>
      <c r="I319" s="19">
        <v>0</v>
      </c>
      <c r="J319" s="21" t="s">
        <v>7</v>
      </c>
      <c r="K319" s="22">
        <f t="shared" si="21"/>
        <v>0</v>
      </c>
      <c r="L319" s="19">
        <f t="shared" si="19"/>
        <v>7962760</v>
      </c>
      <c r="M319" s="19">
        <f t="shared" si="20"/>
        <v>0</v>
      </c>
    </row>
    <row r="320" spans="1:13" ht="17.100000000000001" customHeight="1">
      <c r="A320" s="17" t="s">
        <v>20</v>
      </c>
      <c r="B320" s="17" t="s">
        <v>747</v>
      </c>
      <c r="C320" s="25" t="s">
        <v>748</v>
      </c>
      <c r="D320" s="17" t="s">
        <v>746</v>
      </c>
      <c r="E320" s="19">
        <v>1407560</v>
      </c>
      <c r="F320" s="20">
        <v>1407560</v>
      </c>
      <c r="G320" s="19">
        <f t="shared" si="18"/>
        <v>0</v>
      </c>
      <c r="H320" s="19">
        <v>0</v>
      </c>
      <c r="I320" s="19">
        <v>0</v>
      </c>
      <c r="J320" s="21" t="s">
        <v>7</v>
      </c>
      <c r="K320" s="22">
        <f t="shared" si="21"/>
        <v>0</v>
      </c>
      <c r="L320" s="19">
        <f t="shared" si="19"/>
        <v>1407560</v>
      </c>
      <c r="M320" s="19">
        <f t="shared" si="20"/>
        <v>0</v>
      </c>
    </row>
    <row r="321" spans="1:13" ht="17.100000000000001" customHeight="1">
      <c r="A321" s="17" t="s">
        <v>20</v>
      </c>
      <c r="B321" s="17" t="s">
        <v>749</v>
      </c>
      <c r="C321" s="25" t="s">
        <v>750</v>
      </c>
      <c r="D321" s="17" t="s">
        <v>746</v>
      </c>
      <c r="E321" s="19">
        <v>330000</v>
      </c>
      <c r="F321" s="20">
        <v>330000</v>
      </c>
      <c r="G321" s="19">
        <f t="shared" si="18"/>
        <v>0</v>
      </c>
      <c r="H321" s="19">
        <v>0</v>
      </c>
      <c r="I321" s="19">
        <v>0</v>
      </c>
      <c r="J321" s="21" t="s">
        <v>7</v>
      </c>
      <c r="K321" s="22">
        <f t="shared" si="21"/>
        <v>0</v>
      </c>
      <c r="L321" s="19">
        <f t="shared" si="19"/>
        <v>330000</v>
      </c>
      <c r="M321" s="19">
        <f t="shared" si="20"/>
        <v>0</v>
      </c>
    </row>
    <row r="322" spans="1:13" ht="17.100000000000001" customHeight="1">
      <c r="A322" s="17" t="s">
        <v>20</v>
      </c>
      <c r="B322" s="17" t="s">
        <v>754</v>
      </c>
      <c r="C322" s="25" t="s">
        <v>755</v>
      </c>
      <c r="D322" s="17" t="s">
        <v>753</v>
      </c>
      <c r="E322" s="19">
        <v>2299000</v>
      </c>
      <c r="F322" s="20">
        <v>2299000</v>
      </c>
      <c r="G322" s="19">
        <f t="shared" si="18"/>
        <v>0</v>
      </c>
      <c r="H322" s="19">
        <v>0</v>
      </c>
      <c r="I322" s="19">
        <v>0</v>
      </c>
      <c r="J322" s="21" t="s">
        <v>7</v>
      </c>
      <c r="K322" s="22">
        <f t="shared" si="21"/>
        <v>0</v>
      </c>
      <c r="L322" s="19">
        <f t="shared" si="19"/>
        <v>2299000</v>
      </c>
      <c r="M322" s="19">
        <f t="shared" si="20"/>
        <v>0</v>
      </c>
    </row>
    <row r="323" spans="1:13" ht="17.100000000000001" customHeight="1">
      <c r="A323" s="17" t="s">
        <v>20</v>
      </c>
      <c r="B323" s="17" t="s">
        <v>760</v>
      </c>
      <c r="C323" s="25" t="s">
        <v>761</v>
      </c>
      <c r="D323" s="17" t="s">
        <v>753</v>
      </c>
      <c r="E323" s="19">
        <v>12184700</v>
      </c>
      <c r="F323" s="20">
        <v>12184700</v>
      </c>
      <c r="G323" s="19">
        <f t="shared" si="18"/>
        <v>0</v>
      </c>
      <c r="H323" s="19">
        <v>0</v>
      </c>
      <c r="I323" s="19">
        <v>0</v>
      </c>
      <c r="J323" s="21" t="s">
        <v>7</v>
      </c>
      <c r="K323" s="22">
        <f t="shared" si="21"/>
        <v>0</v>
      </c>
      <c r="L323" s="19">
        <f t="shared" si="19"/>
        <v>12184700</v>
      </c>
      <c r="M323" s="19">
        <f t="shared" si="20"/>
        <v>0</v>
      </c>
    </row>
    <row r="324" spans="1:13" ht="17.100000000000001" customHeight="1">
      <c r="A324" s="17" t="s">
        <v>20</v>
      </c>
      <c r="B324" s="17" t="s">
        <v>756</v>
      </c>
      <c r="C324" s="25" t="s">
        <v>757</v>
      </c>
      <c r="D324" s="17" t="s">
        <v>753</v>
      </c>
      <c r="E324" s="19">
        <v>1122000</v>
      </c>
      <c r="F324" s="20">
        <v>1122000</v>
      </c>
      <c r="G324" s="19">
        <f t="shared" si="18"/>
        <v>0</v>
      </c>
      <c r="H324" s="19">
        <v>0</v>
      </c>
      <c r="I324" s="19">
        <v>0</v>
      </c>
      <c r="J324" s="21" t="s">
        <v>7</v>
      </c>
      <c r="K324" s="22">
        <f t="shared" si="21"/>
        <v>0</v>
      </c>
      <c r="L324" s="19">
        <f t="shared" si="19"/>
        <v>1122000</v>
      </c>
      <c r="M324" s="19">
        <f t="shared" si="20"/>
        <v>0</v>
      </c>
    </row>
    <row r="325" spans="1:13" ht="17.100000000000001" customHeight="1">
      <c r="A325" s="17" t="s">
        <v>20</v>
      </c>
      <c r="B325" s="17" t="s">
        <v>751</v>
      </c>
      <c r="C325" s="25" t="s">
        <v>752</v>
      </c>
      <c r="D325" s="17" t="s">
        <v>753</v>
      </c>
      <c r="E325" s="19">
        <v>3946800</v>
      </c>
      <c r="F325" s="20">
        <v>3946800</v>
      </c>
      <c r="G325" s="19">
        <f t="shared" si="18"/>
        <v>0</v>
      </c>
      <c r="H325" s="19">
        <v>0</v>
      </c>
      <c r="I325" s="19">
        <v>0</v>
      </c>
      <c r="J325" s="21" t="s">
        <v>7</v>
      </c>
      <c r="K325" s="22">
        <f t="shared" si="21"/>
        <v>0</v>
      </c>
      <c r="L325" s="19">
        <f t="shared" si="19"/>
        <v>3946800</v>
      </c>
      <c r="M325" s="19">
        <f t="shared" si="20"/>
        <v>0</v>
      </c>
    </row>
    <row r="326" spans="1:13" ht="17.100000000000001" customHeight="1">
      <c r="A326" s="17" t="s">
        <v>20</v>
      </c>
      <c r="B326" s="17" t="s">
        <v>758</v>
      </c>
      <c r="C326" s="25" t="s">
        <v>759</v>
      </c>
      <c r="D326" s="17" t="s">
        <v>753</v>
      </c>
      <c r="E326" s="19">
        <v>1320000</v>
      </c>
      <c r="F326" s="20">
        <v>1320000</v>
      </c>
      <c r="G326" s="19">
        <f t="shared" si="18"/>
        <v>0</v>
      </c>
      <c r="H326" s="19">
        <v>0</v>
      </c>
      <c r="I326" s="19">
        <v>0</v>
      </c>
      <c r="J326" s="21" t="s">
        <v>7</v>
      </c>
      <c r="K326" s="22">
        <f t="shared" si="21"/>
        <v>0</v>
      </c>
      <c r="L326" s="19">
        <f t="shared" si="19"/>
        <v>1320000</v>
      </c>
      <c r="M326" s="19">
        <f t="shared" si="20"/>
        <v>0</v>
      </c>
    </row>
    <row r="327" spans="1:13" ht="17.100000000000001" customHeight="1">
      <c r="A327" s="17" t="s">
        <v>20</v>
      </c>
      <c r="B327" s="17" t="s">
        <v>765</v>
      </c>
      <c r="C327" s="25" t="s">
        <v>766</v>
      </c>
      <c r="D327" s="17" t="s">
        <v>764</v>
      </c>
      <c r="E327" s="19">
        <v>198000</v>
      </c>
      <c r="F327" s="20">
        <v>198000</v>
      </c>
      <c r="G327" s="19">
        <f t="shared" si="18"/>
        <v>0</v>
      </c>
      <c r="H327" s="19">
        <v>0</v>
      </c>
      <c r="I327" s="19">
        <v>0</v>
      </c>
      <c r="J327" s="21" t="s">
        <v>7</v>
      </c>
      <c r="K327" s="22">
        <f t="shared" si="21"/>
        <v>0</v>
      </c>
      <c r="L327" s="19">
        <f t="shared" si="19"/>
        <v>198000</v>
      </c>
      <c r="M327" s="19">
        <f t="shared" si="20"/>
        <v>0</v>
      </c>
    </row>
    <row r="328" spans="1:13" ht="17.100000000000001" customHeight="1">
      <c r="A328" s="17" t="s">
        <v>20</v>
      </c>
      <c r="B328" s="17" t="s">
        <v>762</v>
      </c>
      <c r="C328" s="25" t="s">
        <v>763</v>
      </c>
      <c r="D328" s="17" t="s">
        <v>764</v>
      </c>
      <c r="E328" s="19">
        <v>660000</v>
      </c>
      <c r="F328" s="20">
        <v>660000</v>
      </c>
      <c r="G328" s="19">
        <f t="shared" si="18"/>
        <v>0</v>
      </c>
      <c r="H328" s="19">
        <v>0</v>
      </c>
      <c r="I328" s="19">
        <v>0</v>
      </c>
      <c r="J328" s="21" t="s">
        <v>7</v>
      </c>
      <c r="K328" s="22">
        <f t="shared" si="21"/>
        <v>0</v>
      </c>
      <c r="L328" s="19">
        <f t="shared" si="19"/>
        <v>660000</v>
      </c>
      <c r="M328" s="19">
        <f t="shared" si="20"/>
        <v>0</v>
      </c>
    </row>
    <row r="329" spans="1:13" ht="17.100000000000001" customHeight="1">
      <c r="A329" s="17" t="s">
        <v>20</v>
      </c>
      <c r="B329" s="17" t="s">
        <v>772</v>
      </c>
      <c r="C329" s="25" t="s">
        <v>773</v>
      </c>
      <c r="D329" s="17" t="s">
        <v>769</v>
      </c>
      <c r="E329" s="19">
        <v>5268290</v>
      </c>
      <c r="F329" s="20">
        <v>5268290</v>
      </c>
      <c r="G329" s="19">
        <f t="shared" si="18"/>
        <v>0</v>
      </c>
      <c r="H329" s="19">
        <v>0</v>
      </c>
      <c r="I329" s="19">
        <v>0</v>
      </c>
      <c r="J329" s="21" t="s">
        <v>7</v>
      </c>
      <c r="K329" s="22">
        <f t="shared" si="21"/>
        <v>0</v>
      </c>
      <c r="L329" s="19">
        <f t="shared" si="19"/>
        <v>5268290</v>
      </c>
      <c r="M329" s="19">
        <f t="shared" si="20"/>
        <v>0</v>
      </c>
    </row>
    <row r="330" spans="1:13" ht="17.100000000000001" customHeight="1">
      <c r="A330" s="17" t="s">
        <v>20</v>
      </c>
      <c r="B330" s="17" t="s">
        <v>770</v>
      </c>
      <c r="C330" s="25" t="s">
        <v>771</v>
      </c>
      <c r="D330" s="17" t="s">
        <v>769</v>
      </c>
      <c r="E330" s="19">
        <v>8119610</v>
      </c>
      <c r="F330" s="20">
        <v>8119610</v>
      </c>
      <c r="G330" s="19">
        <f t="shared" ref="G330:G393" si="22">E330-F330</f>
        <v>0</v>
      </c>
      <c r="H330" s="19">
        <v>0</v>
      </c>
      <c r="I330" s="19">
        <v>0</v>
      </c>
      <c r="J330" s="21" t="s">
        <v>7</v>
      </c>
      <c r="K330" s="22">
        <f t="shared" si="21"/>
        <v>0</v>
      </c>
      <c r="L330" s="19">
        <f t="shared" ref="L330:L393" si="23">F330+K330</f>
        <v>8119610</v>
      </c>
      <c r="M330" s="19">
        <f t="shared" ref="M330:M393" si="24">E330-L330</f>
        <v>0</v>
      </c>
    </row>
    <row r="331" spans="1:13" ht="17.100000000000001" customHeight="1">
      <c r="A331" s="17" t="s">
        <v>20</v>
      </c>
      <c r="B331" s="17" t="s">
        <v>774</v>
      </c>
      <c r="C331" s="25" t="s">
        <v>771</v>
      </c>
      <c r="D331" s="17" t="s">
        <v>769</v>
      </c>
      <c r="E331" s="19">
        <v>27749040</v>
      </c>
      <c r="F331" s="20">
        <v>27749040</v>
      </c>
      <c r="G331" s="19">
        <f t="shared" si="22"/>
        <v>0</v>
      </c>
      <c r="H331" s="19">
        <v>0</v>
      </c>
      <c r="I331" s="19">
        <v>0</v>
      </c>
      <c r="J331" s="21" t="s">
        <v>7</v>
      </c>
      <c r="K331" s="22">
        <f t="shared" si="21"/>
        <v>0</v>
      </c>
      <c r="L331" s="19">
        <f t="shared" si="23"/>
        <v>27749040</v>
      </c>
      <c r="M331" s="19">
        <f t="shared" si="24"/>
        <v>0</v>
      </c>
    </row>
    <row r="332" spans="1:13" ht="17.100000000000001" customHeight="1">
      <c r="A332" s="17" t="s">
        <v>20</v>
      </c>
      <c r="B332" s="17" t="s">
        <v>775</v>
      </c>
      <c r="C332" s="25" t="s">
        <v>776</v>
      </c>
      <c r="D332" s="17" t="s">
        <v>769</v>
      </c>
      <c r="E332" s="19">
        <v>723880</v>
      </c>
      <c r="F332" s="20">
        <v>723880</v>
      </c>
      <c r="G332" s="19">
        <f t="shared" si="22"/>
        <v>0</v>
      </c>
      <c r="H332" s="19">
        <v>0</v>
      </c>
      <c r="I332" s="19">
        <v>0</v>
      </c>
      <c r="J332" s="21" t="s">
        <v>7</v>
      </c>
      <c r="K332" s="22">
        <f t="shared" si="21"/>
        <v>0</v>
      </c>
      <c r="L332" s="19">
        <f t="shared" si="23"/>
        <v>723880</v>
      </c>
      <c r="M332" s="19">
        <f t="shared" si="24"/>
        <v>0</v>
      </c>
    </row>
    <row r="333" spans="1:13" ht="17.100000000000001" customHeight="1">
      <c r="A333" s="17" t="s">
        <v>20</v>
      </c>
      <c r="B333" s="17" t="s">
        <v>767</v>
      </c>
      <c r="C333" s="25" t="s">
        <v>768</v>
      </c>
      <c r="D333" s="17" t="s">
        <v>769</v>
      </c>
      <c r="E333" s="19">
        <v>36554330</v>
      </c>
      <c r="F333" s="20">
        <v>36554330</v>
      </c>
      <c r="G333" s="19">
        <f t="shared" si="22"/>
        <v>0</v>
      </c>
      <c r="H333" s="19">
        <v>0</v>
      </c>
      <c r="I333" s="19">
        <v>0</v>
      </c>
      <c r="J333" s="21" t="s">
        <v>7</v>
      </c>
      <c r="K333" s="22">
        <f t="shared" si="21"/>
        <v>0</v>
      </c>
      <c r="L333" s="19">
        <f t="shared" si="23"/>
        <v>36554330</v>
      </c>
      <c r="M333" s="19">
        <f t="shared" si="24"/>
        <v>0</v>
      </c>
    </row>
    <row r="334" spans="1:13" ht="17.100000000000001" customHeight="1">
      <c r="A334" s="17" t="s">
        <v>20</v>
      </c>
      <c r="B334" s="17" t="s">
        <v>777</v>
      </c>
      <c r="C334" s="25" t="s">
        <v>410</v>
      </c>
      <c r="D334" s="17" t="s">
        <v>778</v>
      </c>
      <c r="E334" s="19">
        <v>302620</v>
      </c>
      <c r="F334" s="20">
        <v>302620</v>
      </c>
      <c r="G334" s="19">
        <f t="shared" si="22"/>
        <v>0</v>
      </c>
      <c r="H334" s="19">
        <v>0</v>
      </c>
      <c r="I334" s="19">
        <v>0</v>
      </c>
      <c r="J334" s="21" t="s">
        <v>7</v>
      </c>
      <c r="K334" s="22">
        <f t="shared" si="21"/>
        <v>0</v>
      </c>
      <c r="L334" s="19">
        <f t="shared" si="23"/>
        <v>302620</v>
      </c>
      <c r="M334" s="19">
        <f t="shared" si="24"/>
        <v>0</v>
      </c>
    </row>
    <row r="335" spans="1:13" ht="17.100000000000001" customHeight="1">
      <c r="A335" s="17" t="s">
        <v>20</v>
      </c>
      <c r="B335" s="17" t="s">
        <v>779</v>
      </c>
      <c r="C335" s="25" t="s">
        <v>780</v>
      </c>
      <c r="D335" s="17" t="s">
        <v>781</v>
      </c>
      <c r="E335" s="19">
        <v>1386000</v>
      </c>
      <c r="F335" s="20">
        <v>1386000</v>
      </c>
      <c r="G335" s="19">
        <f t="shared" si="22"/>
        <v>0</v>
      </c>
      <c r="H335" s="19">
        <v>0</v>
      </c>
      <c r="I335" s="19">
        <v>0</v>
      </c>
      <c r="J335" s="21" t="s">
        <v>7</v>
      </c>
      <c r="K335" s="22">
        <f t="shared" si="21"/>
        <v>0</v>
      </c>
      <c r="L335" s="19">
        <f t="shared" si="23"/>
        <v>1386000</v>
      </c>
      <c r="M335" s="19">
        <f t="shared" si="24"/>
        <v>0</v>
      </c>
    </row>
    <row r="336" spans="1:13" ht="17.100000000000001" customHeight="1">
      <c r="A336" s="17" t="s">
        <v>20</v>
      </c>
      <c r="B336" s="17" t="s">
        <v>782</v>
      </c>
      <c r="C336" s="25" t="s">
        <v>783</v>
      </c>
      <c r="D336" s="17" t="s">
        <v>784</v>
      </c>
      <c r="E336" s="19">
        <v>29800000</v>
      </c>
      <c r="F336" s="20">
        <v>29800000</v>
      </c>
      <c r="G336" s="19">
        <f t="shared" si="22"/>
        <v>0</v>
      </c>
      <c r="H336" s="19">
        <v>0</v>
      </c>
      <c r="I336" s="19">
        <v>0</v>
      </c>
      <c r="J336" s="21" t="s">
        <v>7</v>
      </c>
      <c r="K336" s="22">
        <f t="shared" si="21"/>
        <v>0</v>
      </c>
      <c r="L336" s="19">
        <f t="shared" si="23"/>
        <v>29800000</v>
      </c>
      <c r="M336" s="19">
        <f t="shared" si="24"/>
        <v>0</v>
      </c>
    </row>
    <row r="337" spans="1:13" ht="17.100000000000001" customHeight="1">
      <c r="A337" s="17" t="s">
        <v>20</v>
      </c>
      <c r="B337" s="17" t="s">
        <v>785</v>
      </c>
      <c r="C337" s="25" t="s">
        <v>479</v>
      </c>
      <c r="D337" s="17" t="s">
        <v>786</v>
      </c>
      <c r="E337" s="19">
        <v>1834800</v>
      </c>
      <c r="F337" s="20">
        <v>1834800</v>
      </c>
      <c r="G337" s="19">
        <f t="shared" si="22"/>
        <v>0</v>
      </c>
      <c r="H337" s="19">
        <v>0</v>
      </c>
      <c r="I337" s="19">
        <v>0</v>
      </c>
      <c r="J337" s="21" t="s">
        <v>7</v>
      </c>
      <c r="K337" s="22">
        <f t="shared" si="21"/>
        <v>0</v>
      </c>
      <c r="L337" s="19">
        <f t="shared" si="23"/>
        <v>1834800</v>
      </c>
      <c r="M337" s="19">
        <f t="shared" si="24"/>
        <v>0</v>
      </c>
    </row>
    <row r="338" spans="1:13" ht="17.100000000000001" customHeight="1">
      <c r="A338" s="17" t="s">
        <v>20</v>
      </c>
      <c r="B338" s="17" t="s">
        <v>787</v>
      </c>
      <c r="C338" s="25" t="s">
        <v>788</v>
      </c>
      <c r="D338" s="17" t="s">
        <v>789</v>
      </c>
      <c r="E338" s="19">
        <v>990000</v>
      </c>
      <c r="F338" s="20">
        <v>990000</v>
      </c>
      <c r="G338" s="19">
        <f t="shared" si="22"/>
        <v>0</v>
      </c>
      <c r="H338" s="19">
        <v>0</v>
      </c>
      <c r="I338" s="19">
        <v>0</v>
      </c>
      <c r="J338" s="21" t="s">
        <v>7</v>
      </c>
      <c r="K338" s="22">
        <f t="shared" si="21"/>
        <v>0</v>
      </c>
      <c r="L338" s="19">
        <f t="shared" si="23"/>
        <v>990000</v>
      </c>
      <c r="M338" s="19">
        <f t="shared" si="24"/>
        <v>0</v>
      </c>
    </row>
    <row r="339" spans="1:13" ht="17.100000000000001" customHeight="1">
      <c r="A339" s="17" t="s">
        <v>20</v>
      </c>
      <c r="B339" s="17" t="s">
        <v>790</v>
      </c>
      <c r="C339" s="25" t="s">
        <v>791</v>
      </c>
      <c r="D339" s="17" t="s">
        <v>792</v>
      </c>
      <c r="E339" s="19">
        <v>638660</v>
      </c>
      <c r="F339" s="20">
        <v>638660</v>
      </c>
      <c r="G339" s="19">
        <f t="shared" si="22"/>
        <v>0</v>
      </c>
      <c r="H339" s="19">
        <v>0</v>
      </c>
      <c r="I339" s="19">
        <v>0</v>
      </c>
      <c r="J339" s="21" t="s">
        <v>7</v>
      </c>
      <c r="K339" s="22">
        <f t="shared" si="21"/>
        <v>0</v>
      </c>
      <c r="L339" s="19">
        <f t="shared" si="23"/>
        <v>638660</v>
      </c>
      <c r="M339" s="19">
        <f t="shared" si="24"/>
        <v>0</v>
      </c>
    </row>
    <row r="340" spans="1:13" ht="17.100000000000001" customHeight="1">
      <c r="A340" s="17" t="s">
        <v>20</v>
      </c>
      <c r="B340" s="17" t="s">
        <v>821</v>
      </c>
      <c r="C340" s="25" t="s">
        <v>445</v>
      </c>
      <c r="D340" s="17" t="s">
        <v>795</v>
      </c>
      <c r="E340" s="19">
        <v>1440000</v>
      </c>
      <c r="F340" s="20">
        <v>1440000</v>
      </c>
      <c r="G340" s="19">
        <f t="shared" si="22"/>
        <v>0</v>
      </c>
      <c r="H340" s="19">
        <v>0</v>
      </c>
      <c r="I340" s="19">
        <v>0</v>
      </c>
      <c r="J340" s="21" t="s">
        <v>7</v>
      </c>
      <c r="K340" s="22">
        <f t="shared" si="21"/>
        <v>0</v>
      </c>
      <c r="L340" s="19">
        <f t="shared" si="23"/>
        <v>1440000</v>
      </c>
      <c r="M340" s="19">
        <f t="shared" si="24"/>
        <v>0</v>
      </c>
    </row>
    <row r="341" spans="1:13" ht="17.100000000000001" customHeight="1">
      <c r="A341" s="17" t="s">
        <v>20</v>
      </c>
      <c r="B341" s="17" t="s">
        <v>800</v>
      </c>
      <c r="C341" s="25" t="s">
        <v>801</v>
      </c>
      <c r="D341" s="17" t="s">
        <v>795</v>
      </c>
      <c r="E341" s="19">
        <v>1056000</v>
      </c>
      <c r="F341" s="20">
        <v>1056000</v>
      </c>
      <c r="G341" s="19">
        <f t="shared" si="22"/>
        <v>0</v>
      </c>
      <c r="H341" s="19">
        <v>0</v>
      </c>
      <c r="I341" s="19">
        <v>0</v>
      </c>
      <c r="J341" s="21" t="s">
        <v>7</v>
      </c>
      <c r="K341" s="22">
        <f t="shared" si="21"/>
        <v>0</v>
      </c>
      <c r="L341" s="19">
        <f t="shared" si="23"/>
        <v>1056000</v>
      </c>
      <c r="M341" s="19">
        <f t="shared" si="24"/>
        <v>0</v>
      </c>
    </row>
    <row r="342" spans="1:13" ht="17.100000000000001" customHeight="1">
      <c r="A342" s="17" t="s">
        <v>20</v>
      </c>
      <c r="B342" s="17" t="s">
        <v>796</v>
      </c>
      <c r="C342" s="25" t="s">
        <v>797</v>
      </c>
      <c r="D342" s="17" t="s">
        <v>795</v>
      </c>
      <c r="E342" s="19">
        <v>7697000</v>
      </c>
      <c r="F342" s="20">
        <v>7697000</v>
      </c>
      <c r="G342" s="19">
        <f t="shared" si="22"/>
        <v>0</v>
      </c>
      <c r="H342" s="19">
        <v>0</v>
      </c>
      <c r="I342" s="19">
        <v>0</v>
      </c>
      <c r="J342" s="21" t="s">
        <v>7</v>
      </c>
      <c r="K342" s="22">
        <f t="shared" si="21"/>
        <v>0</v>
      </c>
      <c r="L342" s="19">
        <f t="shared" si="23"/>
        <v>7697000</v>
      </c>
      <c r="M342" s="19">
        <f t="shared" si="24"/>
        <v>0</v>
      </c>
    </row>
    <row r="343" spans="1:13" ht="17.100000000000001" customHeight="1">
      <c r="A343" s="17" t="s">
        <v>20</v>
      </c>
      <c r="B343" s="17" t="s">
        <v>794</v>
      </c>
      <c r="C343" s="25" t="s">
        <v>726</v>
      </c>
      <c r="D343" s="17" t="s">
        <v>795</v>
      </c>
      <c r="E343" s="19">
        <v>6933230</v>
      </c>
      <c r="F343" s="20">
        <v>6933230</v>
      </c>
      <c r="G343" s="19">
        <f t="shared" si="22"/>
        <v>0</v>
      </c>
      <c r="H343" s="19">
        <v>0</v>
      </c>
      <c r="I343" s="19">
        <v>0</v>
      </c>
      <c r="J343" s="21" t="s">
        <v>7</v>
      </c>
      <c r="K343" s="22">
        <f t="shared" si="21"/>
        <v>0</v>
      </c>
      <c r="L343" s="19">
        <f t="shared" si="23"/>
        <v>6933230</v>
      </c>
      <c r="M343" s="19">
        <f t="shared" si="24"/>
        <v>0</v>
      </c>
    </row>
    <row r="344" spans="1:13" ht="17.100000000000001" customHeight="1">
      <c r="A344" s="17" t="s">
        <v>20</v>
      </c>
      <c r="B344" s="17" t="s">
        <v>802</v>
      </c>
      <c r="C344" s="25" t="s">
        <v>803</v>
      </c>
      <c r="D344" s="17" t="s">
        <v>795</v>
      </c>
      <c r="E344" s="19">
        <v>7440480</v>
      </c>
      <c r="F344" s="20">
        <v>7440480</v>
      </c>
      <c r="G344" s="19">
        <f t="shared" si="22"/>
        <v>0</v>
      </c>
      <c r="H344" s="19">
        <v>0</v>
      </c>
      <c r="I344" s="19">
        <v>0</v>
      </c>
      <c r="J344" s="21" t="s">
        <v>7</v>
      </c>
      <c r="K344" s="22">
        <f t="shared" si="21"/>
        <v>0</v>
      </c>
      <c r="L344" s="19">
        <f t="shared" si="23"/>
        <v>7440480</v>
      </c>
      <c r="M344" s="19">
        <f t="shared" si="24"/>
        <v>0</v>
      </c>
    </row>
    <row r="345" spans="1:13" ht="17.100000000000001" customHeight="1">
      <c r="A345" s="17" t="s">
        <v>20</v>
      </c>
      <c r="B345" s="17" t="s">
        <v>798</v>
      </c>
      <c r="C345" s="25" t="s">
        <v>799</v>
      </c>
      <c r="D345" s="17" t="s">
        <v>795</v>
      </c>
      <c r="E345" s="19">
        <v>1500000</v>
      </c>
      <c r="F345" s="20">
        <v>1500000</v>
      </c>
      <c r="G345" s="19">
        <f t="shared" si="22"/>
        <v>0</v>
      </c>
      <c r="H345" s="19">
        <v>0</v>
      </c>
      <c r="I345" s="19">
        <v>0</v>
      </c>
      <c r="J345" s="21" t="s">
        <v>7</v>
      </c>
      <c r="K345" s="22">
        <f t="shared" si="21"/>
        <v>0</v>
      </c>
      <c r="L345" s="19">
        <f t="shared" si="23"/>
        <v>1500000</v>
      </c>
      <c r="M345" s="19">
        <f t="shared" si="24"/>
        <v>0</v>
      </c>
    </row>
    <row r="346" spans="1:13" ht="17.100000000000001" customHeight="1">
      <c r="A346" s="17" t="s">
        <v>20</v>
      </c>
      <c r="B346" s="17" t="s">
        <v>806</v>
      </c>
      <c r="C346" s="25" t="s">
        <v>807</v>
      </c>
      <c r="D346" s="17" t="s">
        <v>808</v>
      </c>
      <c r="E346" s="19">
        <v>495000</v>
      </c>
      <c r="F346" s="20">
        <v>495000</v>
      </c>
      <c r="G346" s="19">
        <f t="shared" si="22"/>
        <v>0</v>
      </c>
      <c r="H346" s="19">
        <v>0</v>
      </c>
      <c r="I346" s="19">
        <v>0</v>
      </c>
      <c r="J346" s="21" t="s">
        <v>7</v>
      </c>
      <c r="K346" s="22">
        <f t="shared" si="21"/>
        <v>0</v>
      </c>
      <c r="L346" s="19">
        <f t="shared" si="23"/>
        <v>495000</v>
      </c>
      <c r="M346" s="19">
        <f t="shared" si="24"/>
        <v>0</v>
      </c>
    </row>
    <row r="347" spans="1:13" ht="17.100000000000001" customHeight="1">
      <c r="A347" s="17" t="s">
        <v>20</v>
      </c>
      <c r="B347" s="17" t="s">
        <v>812</v>
      </c>
      <c r="C347" s="26" t="s">
        <v>979</v>
      </c>
      <c r="D347" s="17" t="s">
        <v>813</v>
      </c>
      <c r="E347" s="19">
        <v>1216530</v>
      </c>
      <c r="F347" s="20">
        <v>1216530</v>
      </c>
      <c r="G347" s="19">
        <f t="shared" si="22"/>
        <v>0</v>
      </c>
      <c r="H347" s="19">
        <v>0</v>
      </c>
      <c r="I347" s="19">
        <v>0</v>
      </c>
      <c r="J347" s="21" t="s">
        <v>7</v>
      </c>
      <c r="K347" s="22">
        <f t="shared" si="21"/>
        <v>0</v>
      </c>
      <c r="L347" s="19">
        <f t="shared" si="23"/>
        <v>1216530</v>
      </c>
      <c r="M347" s="19">
        <f t="shared" si="24"/>
        <v>0</v>
      </c>
    </row>
    <row r="348" spans="1:13" ht="17.100000000000001" customHeight="1">
      <c r="A348" s="17" t="s">
        <v>20</v>
      </c>
      <c r="B348" s="17" t="s">
        <v>816</v>
      </c>
      <c r="C348" s="25" t="s">
        <v>817</v>
      </c>
      <c r="D348" s="17" t="s">
        <v>818</v>
      </c>
      <c r="E348" s="19">
        <v>1380000</v>
      </c>
      <c r="F348" s="20">
        <v>1380000</v>
      </c>
      <c r="G348" s="19">
        <f t="shared" si="22"/>
        <v>0</v>
      </c>
      <c r="H348" s="19">
        <v>0</v>
      </c>
      <c r="I348" s="19">
        <v>0</v>
      </c>
      <c r="J348" s="21" t="s">
        <v>7</v>
      </c>
      <c r="K348" s="22">
        <f t="shared" si="21"/>
        <v>0</v>
      </c>
      <c r="L348" s="19">
        <f t="shared" si="23"/>
        <v>1380000</v>
      </c>
      <c r="M348" s="19">
        <f t="shared" si="24"/>
        <v>0</v>
      </c>
    </row>
    <row r="349" spans="1:13" ht="17.100000000000001" customHeight="1">
      <c r="A349" s="17" t="s">
        <v>20</v>
      </c>
      <c r="B349" s="17" t="s">
        <v>819</v>
      </c>
      <c r="C349" s="25" t="s">
        <v>820</v>
      </c>
      <c r="D349" s="17" t="s">
        <v>818</v>
      </c>
      <c r="E349" s="19">
        <v>1170000</v>
      </c>
      <c r="F349" s="20">
        <v>1170000</v>
      </c>
      <c r="G349" s="19">
        <f t="shared" si="22"/>
        <v>0</v>
      </c>
      <c r="H349" s="19">
        <v>0</v>
      </c>
      <c r="I349" s="19">
        <v>0</v>
      </c>
      <c r="J349" s="21" t="s">
        <v>7</v>
      </c>
      <c r="K349" s="22">
        <f t="shared" si="21"/>
        <v>0</v>
      </c>
      <c r="L349" s="19">
        <f t="shared" si="23"/>
        <v>1170000</v>
      </c>
      <c r="M349" s="19">
        <f t="shared" si="24"/>
        <v>0</v>
      </c>
    </row>
    <row r="350" spans="1:13" ht="17.100000000000001" customHeight="1">
      <c r="A350" s="17" t="s">
        <v>20</v>
      </c>
      <c r="B350" s="17" t="s">
        <v>822</v>
      </c>
      <c r="C350" s="25" t="s">
        <v>823</v>
      </c>
      <c r="D350" s="17" t="s">
        <v>824</v>
      </c>
      <c r="E350" s="19">
        <v>1500000</v>
      </c>
      <c r="F350" s="20">
        <v>1420069</v>
      </c>
      <c r="G350" s="19">
        <f t="shared" si="22"/>
        <v>79931</v>
      </c>
      <c r="H350" s="19">
        <v>0</v>
      </c>
      <c r="I350" s="19">
        <v>0</v>
      </c>
      <c r="J350" s="21" t="s">
        <v>7</v>
      </c>
      <c r="K350" s="22">
        <f>G350</f>
        <v>79931</v>
      </c>
      <c r="L350" s="19">
        <f t="shared" si="23"/>
        <v>1500000</v>
      </c>
      <c r="M350" s="19">
        <f t="shared" si="24"/>
        <v>0</v>
      </c>
    </row>
    <row r="351" spans="1:13" ht="17.100000000000001" customHeight="1">
      <c r="A351" s="17" t="s">
        <v>20</v>
      </c>
      <c r="B351" s="17" t="s">
        <v>825</v>
      </c>
      <c r="C351" s="25" t="s">
        <v>826</v>
      </c>
      <c r="D351" s="17" t="s">
        <v>827</v>
      </c>
      <c r="E351" s="19">
        <v>2500000</v>
      </c>
      <c r="F351" s="20">
        <v>2366783</v>
      </c>
      <c r="G351" s="19">
        <f t="shared" si="22"/>
        <v>133217</v>
      </c>
      <c r="H351" s="19">
        <v>0</v>
      </c>
      <c r="I351" s="19">
        <v>0</v>
      </c>
      <c r="J351" s="21" t="s">
        <v>7</v>
      </c>
      <c r="K351" s="22">
        <f t="shared" ref="K351:K398" si="25">G351</f>
        <v>133217</v>
      </c>
      <c r="L351" s="19">
        <f t="shared" si="23"/>
        <v>2500000</v>
      </c>
      <c r="M351" s="19">
        <f t="shared" si="24"/>
        <v>0</v>
      </c>
    </row>
    <row r="352" spans="1:13" ht="17.100000000000001" customHeight="1">
      <c r="A352" s="17" t="s">
        <v>20</v>
      </c>
      <c r="B352" s="17" t="s">
        <v>828</v>
      </c>
      <c r="C352" s="25" t="s">
        <v>829</v>
      </c>
      <c r="D352" s="17" t="s">
        <v>19</v>
      </c>
      <c r="E352" s="19">
        <v>1880000</v>
      </c>
      <c r="F352" s="20">
        <v>1779821</v>
      </c>
      <c r="G352" s="19">
        <f t="shared" si="22"/>
        <v>100179</v>
      </c>
      <c r="H352" s="19">
        <v>0</v>
      </c>
      <c r="I352" s="19">
        <v>0</v>
      </c>
      <c r="J352" s="21" t="s">
        <v>7</v>
      </c>
      <c r="K352" s="22">
        <f t="shared" si="25"/>
        <v>100179</v>
      </c>
      <c r="L352" s="19">
        <f t="shared" si="23"/>
        <v>1880000</v>
      </c>
      <c r="M352" s="19">
        <f t="shared" si="24"/>
        <v>0</v>
      </c>
    </row>
    <row r="353" spans="1:13" ht="17.100000000000001" customHeight="1">
      <c r="A353" s="17" t="s">
        <v>20</v>
      </c>
      <c r="B353" s="17" t="s">
        <v>830</v>
      </c>
      <c r="C353" s="25" t="s">
        <v>831</v>
      </c>
      <c r="D353" s="17" t="s">
        <v>832</v>
      </c>
      <c r="E353" s="19">
        <v>1819270</v>
      </c>
      <c r="F353" s="20">
        <v>1722327</v>
      </c>
      <c r="G353" s="19">
        <f t="shared" si="22"/>
        <v>96943</v>
      </c>
      <c r="H353" s="19">
        <v>0</v>
      </c>
      <c r="I353" s="19">
        <v>0</v>
      </c>
      <c r="J353" s="21" t="s">
        <v>7</v>
      </c>
      <c r="K353" s="22">
        <f t="shared" si="25"/>
        <v>96943</v>
      </c>
      <c r="L353" s="19">
        <f t="shared" si="23"/>
        <v>1819270</v>
      </c>
      <c r="M353" s="19">
        <f t="shared" si="24"/>
        <v>0</v>
      </c>
    </row>
    <row r="354" spans="1:13" ht="17.100000000000001" customHeight="1">
      <c r="A354" s="17" t="s">
        <v>20</v>
      </c>
      <c r="B354" s="17" t="s">
        <v>833</v>
      </c>
      <c r="C354" s="25" t="s">
        <v>834</v>
      </c>
      <c r="D354" s="17" t="s">
        <v>835</v>
      </c>
      <c r="E354" s="19">
        <v>2915000</v>
      </c>
      <c r="F354" s="20">
        <v>2749717</v>
      </c>
      <c r="G354" s="19">
        <f t="shared" si="22"/>
        <v>165283</v>
      </c>
      <c r="H354" s="19">
        <v>0</v>
      </c>
      <c r="I354" s="19">
        <v>0</v>
      </c>
      <c r="J354" s="21" t="s">
        <v>7</v>
      </c>
      <c r="K354" s="22">
        <f t="shared" si="25"/>
        <v>165283</v>
      </c>
      <c r="L354" s="19">
        <f t="shared" si="23"/>
        <v>2915000</v>
      </c>
      <c r="M354" s="19">
        <f t="shared" si="24"/>
        <v>0</v>
      </c>
    </row>
    <row r="355" spans="1:13" ht="17.100000000000001" customHeight="1">
      <c r="A355" s="17" t="s">
        <v>20</v>
      </c>
      <c r="B355" s="17" t="s">
        <v>841</v>
      </c>
      <c r="C355" s="25" t="s">
        <v>489</v>
      </c>
      <c r="D355" s="17" t="s">
        <v>837</v>
      </c>
      <c r="E355" s="19">
        <v>4412700</v>
      </c>
      <c r="F355" s="20">
        <v>4162496</v>
      </c>
      <c r="G355" s="19">
        <f t="shared" si="22"/>
        <v>250204</v>
      </c>
      <c r="H355" s="19">
        <v>0</v>
      </c>
      <c r="I355" s="19">
        <v>0</v>
      </c>
      <c r="J355" s="21" t="s">
        <v>7</v>
      </c>
      <c r="K355" s="22">
        <f t="shared" si="25"/>
        <v>250204</v>
      </c>
      <c r="L355" s="19">
        <f t="shared" si="23"/>
        <v>4412700</v>
      </c>
      <c r="M355" s="19">
        <f t="shared" si="24"/>
        <v>0</v>
      </c>
    </row>
    <row r="356" spans="1:13" ht="17.100000000000001" customHeight="1">
      <c r="A356" s="17" t="s">
        <v>20</v>
      </c>
      <c r="B356" s="17" t="s">
        <v>836</v>
      </c>
      <c r="C356" s="25" t="s">
        <v>771</v>
      </c>
      <c r="D356" s="17" t="s">
        <v>837</v>
      </c>
      <c r="E356" s="19">
        <v>2706536</v>
      </c>
      <c r="F356" s="20">
        <v>2553073</v>
      </c>
      <c r="G356" s="19">
        <f t="shared" si="22"/>
        <v>153463</v>
      </c>
      <c r="H356" s="19">
        <v>0</v>
      </c>
      <c r="I356" s="19">
        <v>0</v>
      </c>
      <c r="J356" s="21" t="s">
        <v>7</v>
      </c>
      <c r="K356" s="22">
        <f t="shared" si="25"/>
        <v>153463</v>
      </c>
      <c r="L356" s="19">
        <f t="shared" si="23"/>
        <v>2706536</v>
      </c>
      <c r="M356" s="19">
        <f t="shared" si="24"/>
        <v>0</v>
      </c>
    </row>
    <row r="357" spans="1:13" ht="17.100000000000001" customHeight="1">
      <c r="A357" s="17" t="s">
        <v>20</v>
      </c>
      <c r="B357" s="17" t="s">
        <v>838</v>
      </c>
      <c r="C357" s="25" t="s">
        <v>771</v>
      </c>
      <c r="D357" s="17" t="s">
        <v>837</v>
      </c>
      <c r="E357" s="19">
        <v>2706536</v>
      </c>
      <c r="F357" s="20">
        <v>2553073</v>
      </c>
      <c r="G357" s="19">
        <f t="shared" si="22"/>
        <v>153463</v>
      </c>
      <c r="H357" s="19">
        <v>0</v>
      </c>
      <c r="I357" s="19">
        <v>0</v>
      </c>
      <c r="J357" s="21" t="s">
        <v>7</v>
      </c>
      <c r="K357" s="22">
        <f t="shared" si="25"/>
        <v>153463</v>
      </c>
      <c r="L357" s="19">
        <f t="shared" si="23"/>
        <v>2706536</v>
      </c>
      <c r="M357" s="19">
        <f t="shared" si="24"/>
        <v>0</v>
      </c>
    </row>
    <row r="358" spans="1:13" ht="17.100000000000001" customHeight="1">
      <c r="A358" s="17" t="s">
        <v>20</v>
      </c>
      <c r="B358" s="17" t="s">
        <v>839</v>
      </c>
      <c r="C358" s="25" t="s">
        <v>771</v>
      </c>
      <c r="D358" s="17" t="s">
        <v>837</v>
      </c>
      <c r="E358" s="19">
        <v>2706536</v>
      </c>
      <c r="F358" s="20">
        <v>2553073</v>
      </c>
      <c r="G358" s="19">
        <f t="shared" si="22"/>
        <v>153463</v>
      </c>
      <c r="H358" s="19">
        <v>0</v>
      </c>
      <c r="I358" s="19">
        <v>0</v>
      </c>
      <c r="J358" s="21" t="s">
        <v>7</v>
      </c>
      <c r="K358" s="22">
        <f t="shared" si="25"/>
        <v>153463</v>
      </c>
      <c r="L358" s="19">
        <f t="shared" si="23"/>
        <v>2706536</v>
      </c>
      <c r="M358" s="19">
        <f t="shared" si="24"/>
        <v>0</v>
      </c>
    </row>
    <row r="359" spans="1:13" ht="17.100000000000001" customHeight="1">
      <c r="A359" s="17" t="s">
        <v>20</v>
      </c>
      <c r="B359" s="17" t="s">
        <v>840</v>
      </c>
      <c r="C359" s="25" t="s">
        <v>771</v>
      </c>
      <c r="D359" s="17" t="s">
        <v>837</v>
      </c>
      <c r="E359" s="19">
        <v>2706536</v>
      </c>
      <c r="F359" s="20">
        <v>2553073</v>
      </c>
      <c r="G359" s="19">
        <f t="shared" si="22"/>
        <v>153463</v>
      </c>
      <c r="H359" s="19">
        <v>0</v>
      </c>
      <c r="I359" s="19">
        <v>0</v>
      </c>
      <c r="J359" s="21" t="s">
        <v>7</v>
      </c>
      <c r="K359" s="22">
        <f t="shared" si="25"/>
        <v>153463</v>
      </c>
      <c r="L359" s="19">
        <f t="shared" si="23"/>
        <v>2706536</v>
      </c>
      <c r="M359" s="19">
        <f t="shared" si="24"/>
        <v>0</v>
      </c>
    </row>
    <row r="360" spans="1:13" ht="17.100000000000001" customHeight="1">
      <c r="A360" s="17" t="s">
        <v>20</v>
      </c>
      <c r="B360" s="17" t="s">
        <v>842</v>
      </c>
      <c r="C360" s="25" t="s">
        <v>771</v>
      </c>
      <c r="D360" s="17" t="s">
        <v>837</v>
      </c>
      <c r="E360" s="19">
        <v>2706536</v>
      </c>
      <c r="F360" s="20">
        <v>2553073</v>
      </c>
      <c r="G360" s="19">
        <f t="shared" si="22"/>
        <v>153463</v>
      </c>
      <c r="H360" s="19">
        <v>0</v>
      </c>
      <c r="I360" s="19">
        <v>0</v>
      </c>
      <c r="J360" s="21" t="s">
        <v>7</v>
      </c>
      <c r="K360" s="22">
        <f t="shared" si="25"/>
        <v>153463</v>
      </c>
      <c r="L360" s="19">
        <f t="shared" si="23"/>
        <v>2706536</v>
      </c>
      <c r="M360" s="19">
        <f t="shared" si="24"/>
        <v>0</v>
      </c>
    </row>
    <row r="361" spans="1:13" ht="17.100000000000001" customHeight="1">
      <c r="A361" s="17" t="s">
        <v>20</v>
      </c>
      <c r="B361" s="17" t="s">
        <v>843</v>
      </c>
      <c r="C361" s="25" t="s">
        <v>844</v>
      </c>
      <c r="D361" s="17" t="s">
        <v>845</v>
      </c>
      <c r="E361" s="19">
        <v>924000</v>
      </c>
      <c r="F361" s="20">
        <v>871608</v>
      </c>
      <c r="G361" s="19">
        <f t="shared" si="22"/>
        <v>52392</v>
      </c>
      <c r="H361" s="19">
        <v>0</v>
      </c>
      <c r="I361" s="19">
        <v>0</v>
      </c>
      <c r="J361" s="21" t="s">
        <v>7</v>
      </c>
      <c r="K361" s="22">
        <f t="shared" si="25"/>
        <v>52392</v>
      </c>
      <c r="L361" s="19">
        <f t="shared" si="23"/>
        <v>924000</v>
      </c>
      <c r="M361" s="19">
        <f t="shared" si="24"/>
        <v>0</v>
      </c>
    </row>
    <row r="362" spans="1:13" ht="17.100000000000001" customHeight="1">
      <c r="A362" s="17" t="s">
        <v>20</v>
      </c>
      <c r="B362" s="17" t="s">
        <v>864</v>
      </c>
      <c r="C362" s="25" t="s">
        <v>865</v>
      </c>
      <c r="D362" s="17" t="s">
        <v>848</v>
      </c>
      <c r="E362" s="19">
        <v>854000</v>
      </c>
      <c r="F362" s="20">
        <v>805577</v>
      </c>
      <c r="G362" s="19">
        <f t="shared" si="22"/>
        <v>48423</v>
      </c>
      <c r="H362" s="19">
        <v>0</v>
      </c>
      <c r="I362" s="19">
        <v>0</v>
      </c>
      <c r="J362" s="21" t="s">
        <v>7</v>
      </c>
      <c r="K362" s="22">
        <f t="shared" si="25"/>
        <v>48423</v>
      </c>
      <c r="L362" s="19">
        <f t="shared" si="23"/>
        <v>854000</v>
      </c>
      <c r="M362" s="19">
        <f t="shared" si="24"/>
        <v>0</v>
      </c>
    </row>
    <row r="363" spans="1:13" ht="17.100000000000001" customHeight="1">
      <c r="A363" s="17" t="s">
        <v>20</v>
      </c>
      <c r="B363" s="17" t="s">
        <v>877</v>
      </c>
      <c r="C363" s="25" t="s">
        <v>878</v>
      </c>
      <c r="D363" s="17" t="s">
        <v>848</v>
      </c>
      <c r="E363" s="19">
        <v>3260000</v>
      </c>
      <c r="F363" s="20">
        <v>3075155</v>
      </c>
      <c r="G363" s="19">
        <f t="shared" si="22"/>
        <v>184845</v>
      </c>
      <c r="H363" s="19">
        <v>0</v>
      </c>
      <c r="I363" s="19">
        <v>0</v>
      </c>
      <c r="J363" s="21" t="s">
        <v>7</v>
      </c>
      <c r="K363" s="22">
        <f t="shared" si="25"/>
        <v>184845</v>
      </c>
      <c r="L363" s="19">
        <f t="shared" si="23"/>
        <v>3260000</v>
      </c>
      <c r="M363" s="19">
        <f t="shared" si="24"/>
        <v>0</v>
      </c>
    </row>
    <row r="364" spans="1:13" ht="17.100000000000001" customHeight="1">
      <c r="A364" s="17" t="s">
        <v>20</v>
      </c>
      <c r="B364" s="17" t="s">
        <v>873</v>
      </c>
      <c r="C364" s="25" t="s">
        <v>874</v>
      </c>
      <c r="D364" s="17" t="s">
        <v>848</v>
      </c>
      <c r="E364" s="19">
        <v>2990000</v>
      </c>
      <c r="F364" s="20">
        <v>2820464</v>
      </c>
      <c r="G364" s="19">
        <f t="shared" si="22"/>
        <v>169536</v>
      </c>
      <c r="H364" s="19">
        <v>0</v>
      </c>
      <c r="I364" s="19">
        <v>0</v>
      </c>
      <c r="J364" s="21" t="s">
        <v>7</v>
      </c>
      <c r="K364" s="22">
        <f t="shared" si="25"/>
        <v>169536</v>
      </c>
      <c r="L364" s="19">
        <f t="shared" si="23"/>
        <v>2990000</v>
      </c>
      <c r="M364" s="19">
        <f t="shared" si="24"/>
        <v>0</v>
      </c>
    </row>
    <row r="365" spans="1:13" ht="17.100000000000001" customHeight="1">
      <c r="A365" s="17" t="s">
        <v>20</v>
      </c>
      <c r="B365" s="17" t="s">
        <v>875</v>
      </c>
      <c r="C365" s="25" t="s">
        <v>876</v>
      </c>
      <c r="D365" s="17" t="s">
        <v>848</v>
      </c>
      <c r="E365" s="19">
        <v>3390000</v>
      </c>
      <c r="F365" s="20">
        <v>3197784</v>
      </c>
      <c r="G365" s="19">
        <f t="shared" si="22"/>
        <v>192216</v>
      </c>
      <c r="H365" s="19">
        <v>0</v>
      </c>
      <c r="I365" s="19">
        <v>0</v>
      </c>
      <c r="J365" s="21" t="s">
        <v>7</v>
      </c>
      <c r="K365" s="22">
        <f t="shared" si="25"/>
        <v>192216</v>
      </c>
      <c r="L365" s="19">
        <f t="shared" si="23"/>
        <v>3390000</v>
      </c>
      <c r="M365" s="19">
        <f t="shared" si="24"/>
        <v>0</v>
      </c>
    </row>
    <row r="366" spans="1:13" ht="17.100000000000001" customHeight="1">
      <c r="A366" s="17" t="s">
        <v>20</v>
      </c>
      <c r="B366" s="17" t="s">
        <v>857</v>
      </c>
      <c r="C366" s="25" t="s">
        <v>858</v>
      </c>
      <c r="D366" s="17" t="s">
        <v>848</v>
      </c>
      <c r="E366" s="19">
        <v>2540000</v>
      </c>
      <c r="F366" s="20">
        <v>2395980</v>
      </c>
      <c r="G366" s="19">
        <f t="shared" si="22"/>
        <v>144020</v>
      </c>
      <c r="H366" s="19">
        <v>0</v>
      </c>
      <c r="I366" s="19">
        <v>0</v>
      </c>
      <c r="J366" s="21" t="s">
        <v>7</v>
      </c>
      <c r="K366" s="22">
        <f t="shared" si="25"/>
        <v>144020</v>
      </c>
      <c r="L366" s="19">
        <f t="shared" si="23"/>
        <v>2540000</v>
      </c>
      <c r="M366" s="19">
        <f t="shared" si="24"/>
        <v>0</v>
      </c>
    </row>
    <row r="367" spans="1:13" ht="17.100000000000001" customHeight="1">
      <c r="A367" s="17" t="s">
        <v>20</v>
      </c>
      <c r="B367" s="17" t="s">
        <v>853</v>
      </c>
      <c r="C367" s="25" t="s">
        <v>854</v>
      </c>
      <c r="D367" s="17" t="s">
        <v>848</v>
      </c>
      <c r="E367" s="19">
        <v>2731640</v>
      </c>
      <c r="F367" s="20">
        <v>2576753</v>
      </c>
      <c r="G367" s="19">
        <f t="shared" si="22"/>
        <v>154887</v>
      </c>
      <c r="H367" s="19">
        <v>0</v>
      </c>
      <c r="I367" s="19">
        <v>0</v>
      </c>
      <c r="J367" s="21" t="s">
        <v>7</v>
      </c>
      <c r="K367" s="22">
        <f t="shared" si="25"/>
        <v>154887</v>
      </c>
      <c r="L367" s="19">
        <f t="shared" si="23"/>
        <v>2731640</v>
      </c>
      <c r="M367" s="19">
        <f t="shared" si="24"/>
        <v>0</v>
      </c>
    </row>
    <row r="368" spans="1:13" ht="17.100000000000001" customHeight="1">
      <c r="A368" s="17" t="s">
        <v>20</v>
      </c>
      <c r="B368" s="17" t="s">
        <v>871</v>
      </c>
      <c r="C368" s="25" t="s">
        <v>872</v>
      </c>
      <c r="D368" s="17" t="s">
        <v>848</v>
      </c>
      <c r="E368" s="19">
        <v>2300000</v>
      </c>
      <c r="F368" s="20">
        <v>2169588</v>
      </c>
      <c r="G368" s="19">
        <f t="shared" si="22"/>
        <v>130412</v>
      </c>
      <c r="H368" s="19">
        <v>0</v>
      </c>
      <c r="I368" s="19">
        <v>0</v>
      </c>
      <c r="J368" s="21" t="s">
        <v>7</v>
      </c>
      <c r="K368" s="22">
        <f t="shared" si="25"/>
        <v>130412</v>
      </c>
      <c r="L368" s="19">
        <f t="shared" si="23"/>
        <v>2300000</v>
      </c>
      <c r="M368" s="19">
        <f t="shared" si="24"/>
        <v>0</v>
      </c>
    </row>
    <row r="369" spans="1:13" ht="17.100000000000001" customHeight="1">
      <c r="A369" s="17" t="s">
        <v>20</v>
      </c>
      <c r="B369" s="17" t="s">
        <v>855</v>
      </c>
      <c r="C369" s="25" t="s">
        <v>856</v>
      </c>
      <c r="D369" s="17" t="s">
        <v>848</v>
      </c>
      <c r="E369" s="19">
        <v>2900000</v>
      </c>
      <c r="F369" s="20">
        <v>2735567</v>
      </c>
      <c r="G369" s="19">
        <f t="shared" si="22"/>
        <v>164433</v>
      </c>
      <c r="H369" s="19">
        <v>0</v>
      </c>
      <c r="I369" s="19">
        <v>0</v>
      </c>
      <c r="J369" s="21" t="s">
        <v>7</v>
      </c>
      <c r="K369" s="22">
        <f t="shared" si="25"/>
        <v>164433</v>
      </c>
      <c r="L369" s="19">
        <f t="shared" si="23"/>
        <v>2900000</v>
      </c>
      <c r="M369" s="19">
        <f t="shared" si="24"/>
        <v>0</v>
      </c>
    </row>
    <row r="370" spans="1:13" ht="17.100000000000001" customHeight="1">
      <c r="A370" s="17" t="s">
        <v>20</v>
      </c>
      <c r="B370" s="17" t="s">
        <v>868</v>
      </c>
      <c r="C370" s="25" t="s">
        <v>856</v>
      </c>
      <c r="D370" s="17" t="s">
        <v>848</v>
      </c>
      <c r="E370" s="19">
        <v>2900000</v>
      </c>
      <c r="F370" s="20">
        <v>2735567</v>
      </c>
      <c r="G370" s="19">
        <f t="shared" si="22"/>
        <v>164433</v>
      </c>
      <c r="H370" s="19">
        <v>0</v>
      </c>
      <c r="I370" s="19">
        <v>0</v>
      </c>
      <c r="J370" s="21" t="s">
        <v>7</v>
      </c>
      <c r="K370" s="22">
        <f t="shared" si="25"/>
        <v>164433</v>
      </c>
      <c r="L370" s="19">
        <f t="shared" si="23"/>
        <v>2900000</v>
      </c>
      <c r="M370" s="19">
        <f t="shared" si="24"/>
        <v>0</v>
      </c>
    </row>
    <row r="371" spans="1:13" ht="17.100000000000001" customHeight="1">
      <c r="A371" s="17" t="s">
        <v>20</v>
      </c>
      <c r="B371" s="17" t="s">
        <v>869</v>
      </c>
      <c r="C371" s="25" t="s">
        <v>870</v>
      </c>
      <c r="D371" s="17" t="s">
        <v>848</v>
      </c>
      <c r="E371" s="19">
        <v>3130000</v>
      </c>
      <c r="F371" s="20">
        <v>2952526</v>
      </c>
      <c r="G371" s="19">
        <f t="shared" si="22"/>
        <v>177474</v>
      </c>
      <c r="H371" s="19">
        <v>0</v>
      </c>
      <c r="I371" s="19">
        <v>0</v>
      </c>
      <c r="J371" s="21" t="s">
        <v>7</v>
      </c>
      <c r="K371" s="22">
        <f t="shared" si="25"/>
        <v>177474</v>
      </c>
      <c r="L371" s="19">
        <f t="shared" si="23"/>
        <v>3130000</v>
      </c>
      <c r="M371" s="19">
        <f t="shared" si="24"/>
        <v>0</v>
      </c>
    </row>
    <row r="372" spans="1:13" ht="17.100000000000001" customHeight="1">
      <c r="A372" s="17" t="s">
        <v>20</v>
      </c>
      <c r="B372" s="17" t="s">
        <v>846</v>
      </c>
      <c r="C372" s="25" t="s">
        <v>847</v>
      </c>
      <c r="D372" s="17" t="s">
        <v>848</v>
      </c>
      <c r="E372" s="19">
        <v>352000</v>
      </c>
      <c r="F372" s="20">
        <v>332041</v>
      </c>
      <c r="G372" s="19">
        <f t="shared" si="22"/>
        <v>19959</v>
      </c>
      <c r="H372" s="19">
        <v>0</v>
      </c>
      <c r="I372" s="19">
        <v>0</v>
      </c>
      <c r="J372" s="21" t="s">
        <v>7</v>
      </c>
      <c r="K372" s="22">
        <f t="shared" si="25"/>
        <v>19959</v>
      </c>
      <c r="L372" s="19">
        <f t="shared" si="23"/>
        <v>352000</v>
      </c>
      <c r="M372" s="19">
        <f t="shared" si="24"/>
        <v>0</v>
      </c>
    </row>
    <row r="373" spans="1:13" ht="17.100000000000001" customHeight="1">
      <c r="A373" s="17" t="s">
        <v>20</v>
      </c>
      <c r="B373" s="17" t="s">
        <v>861</v>
      </c>
      <c r="C373" s="25" t="s">
        <v>807</v>
      </c>
      <c r="D373" s="17" t="s">
        <v>848</v>
      </c>
      <c r="E373" s="19">
        <v>730000</v>
      </c>
      <c r="F373" s="20">
        <v>688608</v>
      </c>
      <c r="G373" s="19">
        <f t="shared" si="22"/>
        <v>41392</v>
      </c>
      <c r="H373" s="19">
        <v>0</v>
      </c>
      <c r="I373" s="19">
        <v>0</v>
      </c>
      <c r="J373" s="21" t="s">
        <v>7</v>
      </c>
      <c r="K373" s="22">
        <f t="shared" si="25"/>
        <v>41392</v>
      </c>
      <c r="L373" s="19">
        <f t="shared" si="23"/>
        <v>730000</v>
      </c>
      <c r="M373" s="19">
        <f t="shared" si="24"/>
        <v>0</v>
      </c>
    </row>
    <row r="374" spans="1:13" ht="17.100000000000001" customHeight="1">
      <c r="A374" s="17" t="s">
        <v>20</v>
      </c>
      <c r="B374" s="17" t="s">
        <v>849</v>
      </c>
      <c r="C374" s="25" t="s">
        <v>850</v>
      </c>
      <c r="D374" s="17" t="s">
        <v>848</v>
      </c>
      <c r="E374" s="19">
        <v>407000</v>
      </c>
      <c r="F374" s="20">
        <v>383923</v>
      </c>
      <c r="G374" s="19">
        <f t="shared" si="22"/>
        <v>23077</v>
      </c>
      <c r="H374" s="19">
        <v>0</v>
      </c>
      <c r="I374" s="19">
        <v>0</v>
      </c>
      <c r="J374" s="21" t="s">
        <v>7</v>
      </c>
      <c r="K374" s="22">
        <f t="shared" si="25"/>
        <v>23077</v>
      </c>
      <c r="L374" s="19">
        <f t="shared" si="23"/>
        <v>407000</v>
      </c>
      <c r="M374" s="19">
        <f t="shared" si="24"/>
        <v>0</v>
      </c>
    </row>
    <row r="375" spans="1:13" ht="17.100000000000001" customHeight="1">
      <c r="A375" s="17" t="s">
        <v>20</v>
      </c>
      <c r="B375" s="17" t="s">
        <v>851</v>
      </c>
      <c r="C375" s="25" t="s">
        <v>852</v>
      </c>
      <c r="D375" s="17" t="s">
        <v>848</v>
      </c>
      <c r="E375" s="19">
        <v>1540000</v>
      </c>
      <c r="F375" s="20">
        <v>1452680</v>
      </c>
      <c r="G375" s="19">
        <f t="shared" si="22"/>
        <v>87320</v>
      </c>
      <c r="H375" s="19">
        <v>0</v>
      </c>
      <c r="I375" s="19">
        <v>0</v>
      </c>
      <c r="J375" s="21" t="s">
        <v>7</v>
      </c>
      <c r="K375" s="22">
        <f t="shared" si="25"/>
        <v>87320</v>
      </c>
      <c r="L375" s="19">
        <f t="shared" si="23"/>
        <v>1540000</v>
      </c>
      <c r="M375" s="19">
        <f t="shared" si="24"/>
        <v>0</v>
      </c>
    </row>
    <row r="376" spans="1:13" ht="17.100000000000001" customHeight="1">
      <c r="A376" s="17" t="s">
        <v>20</v>
      </c>
      <c r="B376" s="17" t="s">
        <v>866</v>
      </c>
      <c r="C376" s="25" t="s">
        <v>867</v>
      </c>
      <c r="D376" s="17" t="s">
        <v>848</v>
      </c>
      <c r="E376" s="19">
        <v>630000</v>
      </c>
      <c r="F376" s="20">
        <v>594278</v>
      </c>
      <c r="G376" s="19">
        <f t="shared" si="22"/>
        <v>35722</v>
      </c>
      <c r="H376" s="19">
        <v>0</v>
      </c>
      <c r="I376" s="19">
        <v>0</v>
      </c>
      <c r="J376" s="21" t="s">
        <v>7</v>
      </c>
      <c r="K376" s="22">
        <f t="shared" si="25"/>
        <v>35722</v>
      </c>
      <c r="L376" s="19">
        <f t="shared" si="23"/>
        <v>630000</v>
      </c>
      <c r="M376" s="19">
        <f t="shared" si="24"/>
        <v>0</v>
      </c>
    </row>
    <row r="377" spans="1:13" ht="17.100000000000001" customHeight="1">
      <c r="A377" s="17" t="s">
        <v>20</v>
      </c>
      <c r="B377" s="17" t="s">
        <v>859</v>
      </c>
      <c r="C377" s="25" t="s">
        <v>860</v>
      </c>
      <c r="D377" s="17" t="s">
        <v>848</v>
      </c>
      <c r="E377" s="19">
        <v>490000</v>
      </c>
      <c r="F377" s="20">
        <v>462217</v>
      </c>
      <c r="G377" s="19">
        <f t="shared" si="22"/>
        <v>27783</v>
      </c>
      <c r="H377" s="19">
        <v>0</v>
      </c>
      <c r="I377" s="19">
        <v>0</v>
      </c>
      <c r="J377" s="21" t="s">
        <v>7</v>
      </c>
      <c r="K377" s="22">
        <f t="shared" si="25"/>
        <v>27783</v>
      </c>
      <c r="L377" s="19">
        <f t="shared" si="23"/>
        <v>490000</v>
      </c>
      <c r="M377" s="19">
        <f t="shared" si="24"/>
        <v>0</v>
      </c>
    </row>
    <row r="378" spans="1:13" ht="17.100000000000001" customHeight="1">
      <c r="A378" s="17" t="s">
        <v>20</v>
      </c>
      <c r="B378" s="17" t="s">
        <v>862</v>
      </c>
      <c r="C378" s="25" t="s">
        <v>863</v>
      </c>
      <c r="D378" s="17" t="s">
        <v>848</v>
      </c>
      <c r="E378" s="19">
        <v>1250000</v>
      </c>
      <c r="F378" s="20">
        <v>1179124</v>
      </c>
      <c r="G378" s="19">
        <f t="shared" si="22"/>
        <v>70876</v>
      </c>
      <c r="H378" s="19">
        <v>0</v>
      </c>
      <c r="I378" s="19">
        <v>0</v>
      </c>
      <c r="J378" s="21" t="s">
        <v>7</v>
      </c>
      <c r="K378" s="22">
        <f t="shared" si="25"/>
        <v>70876</v>
      </c>
      <c r="L378" s="19">
        <f t="shared" si="23"/>
        <v>1250000</v>
      </c>
      <c r="M378" s="19">
        <f t="shared" si="24"/>
        <v>0</v>
      </c>
    </row>
    <row r="379" spans="1:13" ht="17.100000000000001" customHeight="1">
      <c r="A379" s="17" t="s">
        <v>20</v>
      </c>
      <c r="B379" s="17" t="s">
        <v>879</v>
      </c>
      <c r="C379" s="25" t="s">
        <v>880</v>
      </c>
      <c r="D379" s="17" t="s">
        <v>881</v>
      </c>
      <c r="E379" s="19">
        <v>108000</v>
      </c>
      <c r="F379" s="20">
        <v>101876</v>
      </c>
      <c r="G379" s="19">
        <f t="shared" si="22"/>
        <v>6124</v>
      </c>
      <c r="H379" s="19">
        <v>0</v>
      </c>
      <c r="I379" s="19">
        <v>0</v>
      </c>
      <c r="J379" s="21" t="s">
        <v>7</v>
      </c>
      <c r="K379" s="22">
        <f t="shared" si="25"/>
        <v>6124</v>
      </c>
      <c r="L379" s="19">
        <f t="shared" si="23"/>
        <v>108000</v>
      </c>
      <c r="M379" s="19">
        <f t="shared" si="24"/>
        <v>0</v>
      </c>
    </row>
    <row r="380" spans="1:13" ht="17.100000000000001" customHeight="1">
      <c r="A380" s="17" t="s">
        <v>20</v>
      </c>
      <c r="B380" s="17" t="s">
        <v>882</v>
      </c>
      <c r="C380" s="25" t="s">
        <v>883</v>
      </c>
      <c r="D380" s="17" t="s">
        <v>884</v>
      </c>
      <c r="E380" s="19">
        <v>374000</v>
      </c>
      <c r="F380" s="20">
        <v>351517</v>
      </c>
      <c r="G380" s="19">
        <f t="shared" si="22"/>
        <v>22483</v>
      </c>
      <c r="H380" s="19">
        <v>0</v>
      </c>
      <c r="I380" s="19">
        <v>0</v>
      </c>
      <c r="J380" s="21" t="s">
        <v>7</v>
      </c>
      <c r="K380" s="22">
        <f t="shared" si="25"/>
        <v>22483</v>
      </c>
      <c r="L380" s="19">
        <f t="shared" si="23"/>
        <v>374000</v>
      </c>
      <c r="M380" s="19">
        <f t="shared" si="24"/>
        <v>0</v>
      </c>
    </row>
    <row r="381" spans="1:13" ht="17.100000000000001" customHeight="1">
      <c r="A381" s="17" t="s">
        <v>20</v>
      </c>
      <c r="B381" s="17" t="s">
        <v>885</v>
      </c>
      <c r="C381" s="25" t="s">
        <v>886</v>
      </c>
      <c r="D381" s="17" t="s">
        <v>887</v>
      </c>
      <c r="E381" s="19">
        <v>968950</v>
      </c>
      <c r="F381" s="20">
        <v>910702</v>
      </c>
      <c r="G381" s="19">
        <f t="shared" si="22"/>
        <v>58248</v>
      </c>
      <c r="H381" s="19">
        <v>0</v>
      </c>
      <c r="I381" s="19">
        <v>0</v>
      </c>
      <c r="J381" s="21" t="s">
        <v>7</v>
      </c>
      <c r="K381" s="22">
        <f t="shared" si="25"/>
        <v>58248</v>
      </c>
      <c r="L381" s="19">
        <f t="shared" si="23"/>
        <v>968950</v>
      </c>
      <c r="M381" s="19">
        <f t="shared" si="24"/>
        <v>0</v>
      </c>
    </row>
    <row r="382" spans="1:13" ht="17.100000000000001" customHeight="1">
      <c r="A382" s="17" t="s">
        <v>20</v>
      </c>
      <c r="B382" s="17" t="s">
        <v>888</v>
      </c>
      <c r="C382" s="25" t="s">
        <v>889</v>
      </c>
      <c r="D382" s="17" t="s">
        <v>890</v>
      </c>
      <c r="E382" s="19">
        <v>5299800</v>
      </c>
      <c r="F382" s="20">
        <v>4963108</v>
      </c>
      <c r="G382" s="19">
        <f t="shared" si="22"/>
        <v>336692</v>
      </c>
      <c r="H382" s="19">
        <v>0</v>
      </c>
      <c r="I382" s="19">
        <v>0</v>
      </c>
      <c r="J382" s="21" t="s">
        <v>7</v>
      </c>
      <c r="K382" s="22">
        <f t="shared" si="25"/>
        <v>336692</v>
      </c>
      <c r="L382" s="19">
        <f t="shared" si="23"/>
        <v>5299800</v>
      </c>
      <c r="M382" s="19">
        <f t="shared" si="24"/>
        <v>0</v>
      </c>
    </row>
    <row r="383" spans="1:13" ht="17.100000000000001" customHeight="1">
      <c r="A383" s="17" t="s">
        <v>20</v>
      </c>
      <c r="B383" s="17" t="s">
        <v>891</v>
      </c>
      <c r="C383" s="25" t="s">
        <v>892</v>
      </c>
      <c r="D383" s="17" t="s">
        <v>893</v>
      </c>
      <c r="E383" s="19">
        <v>3272500</v>
      </c>
      <c r="F383" s="20">
        <v>3064600</v>
      </c>
      <c r="G383" s="19">
        <f t="shared" si="22"/>
        <v>207900</v>
      </c>
      <c r="H383" s="19">
        <v>0</v>
      </c>
      <c r="I383" s="19">
        <v>0</v>
      </c>
      <c r="J383" s="21" t="s">
        <v>7</v>
      </c>
      <c r="K383" s="22">
        <f t="shared" si="25"/>
        <v>207900</v>
      </c>
      <c r="L383" s="19">
        <f t="shared" si="23"/>
        <v>3272500</v>
      </c>
      <c r="M383" s="19">
        <f t="shared" si="24"/>
        <v>0</v>
      </c>
    </row>
    <row r="384" spans="1:13" ht="17.100000000000001" customHeight="1">
      <c r="A384" s="17" t="s">
        <v>20</v>
      </c>
      <c r="B384" s="17" t="s">
        <v>894</v>
      </c>
      <c r="C384" s="25" t="s">
        <v>726</v>
      </c>
      <c r="D384" s="17" t="s">
        <v>895</v>
      </c>
      <c r="E384" s="19">
        <v>636000</v>
      </c>
      <c r="F384" s="20">
        <v>593424</v>
      </c>
      <c r="G384" s="19">
        <f t="shared" si="22"/>
        <v>42576</v>
      </c>
      <c r="H384" s="19">
        <v>0</v>
      </c>
      <c r="I384" s="19">
        <v>0</v>
      </c>
      <c r="J384" s="21" t="s">
        <v>7</v>
      </c>
      <c r="K384" s="22">
        <f t="shared" si="25"/>
        <v>42576</v>
      </c>
      <c r="L384" s="19">
        <f t="shared" si="23"/>
        <v>636000</v>
      </c>
      <c r="M384" s="19">
        <f t="shared" si="24"/>
        <v>0</v>
      </c>
    </row>
    <row r="385" spans="1:13" ht="17.100000000000001" customHeight="1">
      <c r="A385" s="17" t="s">
        <v>20</v>
      </c>
      <c r="B385" s="17" t="s">
        <v>896</v>
      </c>
      <c r="C385" s="25" t="s">
        <v>897</v>
      </c>
      <c r="D385" s="17" t="s">
        <v>898</v>
      </c>
      <c r="E385" s="19">
        <v>740000</v>
      </c>
      <c r="F385" s="20">
        <v>690462</v>
      </c>
      <c r="G385" s="19">
        <f t="shared" si="22"/>
        <v>49538</v>
      </c>
      <c r="H385" s="19">
        <v>0</v>
      </c>
      <c r="I385" s="19">
        <v>0</v>
      </c>
      <c r="J385" s="21" t="s">
        <v>7</v>
      </c>
      <c r="K385" s="22">
        <f t="shared" si="25"/>
        <v>49538</v>
      </c>
      <c r="L385" s="19">
        <f t="shared" si="23"/>
        <v>740000</v>
      </c>
      <c r="M385" s="19">
        <f t="shared" si="24"/>
        <v>0</v>
      </c>
    </row>
    <row r="386" spans="1:13" ht="17.100000000000001" customHeight="1">
      <c r="A386" s="17" t="s">
        <v>20</v>
      </c>
      <c r="B386" s="17" t="s">
        <v>899</v>
      </c>
      <c r="C386" s="25" t="s">
        <v>897</v>
      </c>
      <c r="D386" s="17" t="s">
        <v>898</v>
      </c>
      <c r="E386" s="19">
        <v>740000</v>
      </c>
      <c r="F386" s="20">
        <v>690462</v>
      </c>
      <c r="G386" s="19">
        <f t="shared" si="22"/>
        <v>49538</v>
      </c>
      <c r="H386" s="19">
        <v>0</v>
      </c>
      <c r="I386" s="19">
        <v>0</v>
      </c>
      <c r="J386" s="21" t="s">
        <v>7</v>
      </c>
      <c r="K386" s="22">
        <f t="shared" si="25"/>
        <v>49538</v>
      </c>
      <c r="L386" s="19">
        <f t="shared" si="23"/>
        <v>740000</v>
      </c>
      <c r="M386" s="19">
        <f t="shared" si="24"/>
        <v>0</v>
      </c>
    </row>
    <row r="387" spans="1:13" ht="17.100000000000001" customHeight="1">
      <c r="A387" s="17" t="s">
        <v>20</v>
      </c>
      <c r="B387" s="17" t="s">
        <v>900</v>
      </c>
      <c r="C387" s="25" t="s">
        <v>897</v>
      </c>
      <c r="D387" s="17" t="s">
        <v>898</v>
      </c>
      <c r="E387" s="19">
        <v>740000</v>
      </c>
      <c r="F387" s="20">
        <v>690462</v>
      </c>
      <c r="G387" s="19">
        <f t="shared" si="22"/>
        <v>49538</v>
      </c>
      <c r="H387" s="19">
        <v>0</v>
      </c>
      <c r="I387" s="19">
        <v>0</v>
      </c>
      <c r="J387" s="21" t="s">
        <v>7</v>
      </c>
      <c r="K387" s="22">
        <f t="shared" si="25"/>
        <v>49538</v>
      </c>
      <c r="L387" s="19">
        <f t="shared" si="23"/>
        <v>740000</v>
      </c>
      <c r="M387" s="19">
        <f t="shared" si="24"/>
        <v>0</v>
      </c>
    </row>
    <row r="388" spans="1:13" ht="17.100000000000001" customHeight="1">
      <c r="A388" s="17" t="s">
        <v>20</v>
      </c>
      <c r="B388" s="17" t="s">
        <v>907</v>
      </c>
      <c r="C388" s="25" t="s">
        <v>897</v>
      </c>
      <c r="D388" s="17" t="s">
        <v>898</v>
      </c>
      <c r="E388" s="19">
        <v>740000</v>
      </c>
      <c r="F388" s="20">
        <v>690462</v>
      </c>
      <c r="G388" s="19">
        <f t="shared" si="22"/>
        <v>49538</v>
      </c>
      <c r="H388" s="19">
        <v>0</v>
      </c>
      <c r="I388" s="19">
        <v>0</v>
      </c>
      <c r="J388" s="21" t="s">
        <v>7</v>
      </c>
      <c r="K388" s="22">
        <f t="shared" si="25"/>
        <v>49538</v>
      </c>
      <c r="L388" s="19">
        <f t="shared" si="23"/>
        <v>740000</v>
      </c>
      <c r="M388" s="19">
        <f t="shared" si="24"/>
        <v>0</v>
      </c>
    </row>
    <row r="389" spans="1:13" ht="17.100000000000001" customHeight="1">
      <c r="A389" s="17" t="s">
        <v>20</v>
      </c>
      <c r="B389" s="17" t="s">
        <v>908</v>
      </c>
      <c r="C389" s="25" t="s">
        <v>897</v>
      </c>
      <c r="D389" s="17" t="s">
        <v>898</v>
      </c>
      <c r="E389" s="19">
        <v>740000</v>
      </c>
      <c r="F389" s="20">
        <v>690462</v>
      </c>
      <c r="G389" s="19">
        <f t="shared" si="22"/>
        <v>49538</v>
      </c>
      <c r="H389" s="19">
        <v>0</v>
      </c>
      <c r="I389" s="19">
        <v>0</v>
      </c>
      <c r="J389" s="21" t="s">
        <v>7</v>
      </c>
      <c r="K389" s="22">
        <f t="shared" si="25"/>
        <v>49538</v>
      </c>
      <c r="L389" s="19">
        <f t="shared" si="23"/>
        <v>740000</v>
      </c>
      <c r="M389" s="19">
        <f t="shared" si="24"/>
        <v>0</v>
      </c>
    </row>
    <row r="390" spans="1:13" ht="17.100000000000001" customHeight="1">
      <c r="A390" s="17" t="s">
        <v>20</v>
      </c>
      <c r="B390" s="17" t="s">
        <v>909</v>
      </c>
      <c r="C390" s="25" t="s">
        <v>897</v>
      </c>
      <c r="D390" s="17" t="s">
        <v>898</v>
      </c>
      <c r="E390" s="19">
        <v>740000</v>
      </c>
      <c r="F390" s="20">
        <v>690462</v>
      </c>
      <c r="G390" s="19">
        <f t="shared" si="22"/>
        <v>49538</v>
      </c>
      <c r="H390" s="19">
        <v>0</v>
      </c>
      <c r="I390" s="19">
        <v>0</v>
      </c>
      <c r="J390" s="21" t="s">
        <v>7</v>
      </c>
      <c r="K390" s="22">
        <f t="shared" si="25"/>
        <v>49538</v>
      </c>
      <c r="L390" s="19">
        <f t="shared" si="23"/>
        <v>740000</v>
      </c>
      <c r="M390" s="19">
        <f t="shared" si="24"/>
        <v>0</v>
      </c>
    </row>
    <row r="391" spans="1:13" ht="17.100000000000001" customHeight="1">
      <c r="A391" s="17" t="s">
        <v>20</v>
      </c>
      <c r="B391" s="17" t="s">
        <v>910</v>
      </c>
      <c r="C391" s="25" t="s">
        <v>897</v>
      </c>
      <c r="D391" s="17" t="s">
        <v>898</v>
      </c>
      <c r="E391" s="19">
        <v>740000</v>
      </c>
      <c r="F391" s="20">
        <v>690462</v>
      </c>
      <c r="G391" s="19">
        <f t="shared" si="22"/>
        <v>49538</v>
      </c>
      <c r="H391" s="19">
        <v>0</v>
      </c>
      <c r="I391" s="19">
        <v>0</v>
      </c>
      <c r="J391" s="21" t="s">
        <v>7</v>
      </c>
      <c r="K391" s="22">
        <f t="shared" si="25"/>
        <v>49538</v>
      </c>
      <c r="L391" s="19">
        <f t="shared" si="23"/>
        <v>740000</v>
      </c>
      <c r="M391" s="19">
        <f t="shared" si="24"/>
        <v>0</v>
      </c>
    </row>
    <row r="392" spans="1:13" ht="17.100000000000001" customHeight="1">
      <c r="A392" s="17" t="s">
        <v>20</v>
      </c>
      <c r="B392" s="17" t="s">
        <v>905</v>
      </c>
      <c r="C392" s="25" t="s">
        <v>906</v>
      </c>
      <c r="D392" s="17" t="s">
        <v>898</v>
      </c>
      <c r="E392" s="19">
        <v>14300000</v>
      </c>
      <c r="F392" s="20">
        <v>13342709</v>
      </c>
      <c r="G392" s="19">
        <f t="shared" si="22"/>
        <v>957291</v>
      </c>
      <c r="H392" s="19">
        <v>0</v>
      </c>
      <c r="I392" s="19">
        <v>0</v>
      </c>
      <c r="J392" s="21" t="s">
        <v>7</v>
      </c>
      <c r="K392" s="22">
        <f t="shared" si="25"/>
        <v>957291</v>
      </c>
      <c r="L392" s="19">
        <f t="shared" si="23"/>
        <v>14300000</v>
      </c>
      <c r="M392" s="19">
        <f t="shared" si="24"/>
        <v>0</v>
      </c>
    </row>
    <row r="393" spans="1:13" ht="17.100000000000001" customHeight="1">
      <c r="A393" s="17" t="s">
        <v>20</v>
      </c>
      <c r="B393" s="17" t="s">
        <v>903</v>
      </c>
      <c r="C393" s="25" t="s">
        <v>904</v>
      </c>
      <c r="D393" s="17" t="s">
        <v>898</v>
      </c>
      <c r="E393" s="19">
        <v>9350000</v>
      </c>
      <c r="F393" s="20">
        <v>8724080</v>
      </c>
      <c r="G393" s="19">
        <f t="shared" si="22"/>
        <v>625920</v>
      </c>
      <c r="H393" s="19">
        <v>0</v>
      </c>
      <c r="I393" s="19">
        <v>0</v>
      </c>
      <c r="J393" s="21" t="s">
        <v>7</v>
      </c>
      <c r="K393" s="22">
        <f t="shared" si="25"/>
        <v>625920</v>
      </c>
      <c r="L393" s="19">
        <f t="shared" si="23"/>
        <v>9350000</v>
      </c>
      <c r="M393" s="19">
        <f t="shared" si="24"/>
        <v>0</v>
      </c>
    </row>
    <row r="394" spans="1:13" ht="17.100000000000001" customHeight="1">
      <c r="A394" s="17" t="s">
        <v>20</v>
      </c>
      <c r="B394" s="17" t="s">
        <v>901</v>
      </c>
      <c r="C394" s="25" t="s">
        <v>902</v>
      </c>
      <c r="D394" s="17" t="s">
        <v>898</v>
      </c>
      <c r="E394" s="19">
        <v>289370</v>
      </c>
      <c r="F394" s="20">
        <v>269999</v>
      </c>
      <c r="G394" s="19">
        <f t="shared" ref="G394:G457" si="26">E394-F394</f>
        <v>19371</v>
      </c>
      <c r="H394" s="19">
        <v>0</v>
      </c>
      <c r="I394" s="19">
        <v>0</v>
      </c>
      <c r="J394" s="21" t="s">
        <v>7</v>
      </c>
      <c r="K394" s="22">
        <f t="shared" si="25"/>
        <v>19371</v>
      </c>
      <c r="L394" s="19">
        <f t="shared" ref="L394:L457" si="27">F394+K394</f>
        <v>289370</v>
      </c>
      <c r="M394" s="19">
        <f t="shared" ref="M394:M457" si="28">E394-L394</f>
        <v>0</v>
      </c>
    </row>
    <row r="395" spans="1:13" ht="17.100000000000001" customHeight="1">
      <c r="A395" s="17" t="s">
        <v>20</v>
      </c>
      <c r="B395" s="17" t="s">
        <v>913</v>
      </c>
      <c r="C395" s="25" t="s">
        <v>914</v>
      </c>
      <c r="D395" s="17" t="s">
        <v>915</v>
      </c>
      <c r="E395" s="19">
        <v>14660000</v>
      </c>
      <c r="F395" s="20">
        <v>13578507</v>
      </c>
      <c r="G395" s="19">
        <f t="shared" si="26"/>
        <v>1081493</v>
      </c>
      <c r="H395" s="19">
        <v>0</v>
      </c>
      <c r="I395" s="19">
        <v>0</v>
      </c>
      <c r="J395" s="21" t="s">
        <v>7</v>
      </c>
      <c r="K395" s="22">
        <f t="shared" si="25"/>
        <v>1081493</v>
      </c>
      <c r="L395" s="19">
        <f t="shared" si="27"/>
        <v>14660000</v>
      </c>
      <c r="M395" s="19">
        <f t="shared" si="28"/>
        <v>0</v>
      </c>
    </row>
    <row r="396" spans="1:13" ht="17.100000000000001" customHeight="1">
      <c r="A396" s="17" t="s">
        <v>20</v>
      </c>
      <c r="B396" s="17" t="s">
        <v>916</v>
      </c>
      <c r="C396" s="25" t="s">
        <v>917</v>
      </c>
      <c r="D396" s="17" t="s">
        <v>918</v>
      </c>
      <c r="E396" s="19">
        <v>17930000</v>
      </c>
      <c r="F396" s="20">
        <v>16546057</v>
      </c>
      <c r="G396" s="19">
        <f t="shared" si="26"/>
        <v>1383943</v>
      </c>
      <c r="H396" s="19">
        <v>0</v>
      </c>
      <c r="I396" s="19">
        <v>0</v>
      </c>
      <c r="J396" s="21" t="s">
        <v>7</v>
      </c>
      <c r="K396" s="22">
        <f t="shared" si="25"/>
        <v>1383943</v>
      </c>
      <c r="L396" s="19">
        <f t="shared" si="27"/>
        <v>17930000</v>
      </c>
      <c r="M396" s="19">
        <f t="shared" si="28"/>
        <v>0</v>
      </c>
    </row>
    <row r="397" spans="1:13" ht="17.100000000000001" customHeight="1">
      <c r="A397" s="17" t="s">
        <v>20</v>
      </c>
      <c r="B397" s="17" t="s">
        <v>924</v>
      </c>
      <c r="C397" s="25" t="s">
        <v>925</v>
      </c>
      <c r="D397" s="17" t="s">
        <v>926</v>
      </c>
      <c r="E397" s="19">
        <v>2640000</v>
      </c>
      <c r="F397" s="20">
        <v>2436229</v>
      </c>
      <c r="G397" s="19">
        <f t="shared" si="26"/>
        <v>203771</v>
      </c>
      <c r="H397" s="19">
        <v>0</v>
      </c>
      <c r="I397" s="19">
        <v>0</v>
      </c>
      <c r="J397" s="21" t="s">
        <v>7</v>
      </c>
      <c r="K397" s="22">
        <f t="shared" si="25"/>
        <v>203771</v>
      </c>
      <c r="L397" s="19">
        <f t="shared" si="27"/>
        <v>2640000</v>
      </c>
      <c r="M397" s="19">
        <f t="shared" si="28"/>
        <v>0</v>
      </c>
    </row>
    <row r="398" spans="1:13" ht="17.100000000000001" customHeight="1">
      <c r="A398" s="17" t="s">
        <v>20</v>
      </c>
      <c r="B398" s="17" t="s">
        <v>929</v>
      </c>
      <c r="C398" s="25" t="s">
        <v>930</v>
      </c>
      <c r="D398" s="17" t="s">
        <v>931</v>
      </c>
      <c r="E398" s="19">
        <v>359700</v>
      </c>
      <c r="F398" s="20">
        <v>328252</v>
      </c>
      <c r="G398" s="19">
        <f t="shared" si="26"/>
        <v>31448</v>
      </c>
      <c r="H398" s="19">
        <v>0</v>
      </c>
      <c r="I398" s="19">
        <v>0</v>
      </c>
      <c r="J398" s="21" t="s">
        <v>7</v>
      </c>
      <c r="K398" s="22">
        <f t="shared" si="25"/>
        <v>31448</v>
      </c>
      <c r="L398" s="19">
        <f t="shared" si="27"/>
        <v>359700</v>
      </c>
      <c r="M398" s="19">
        <f t="shared" si="28"/>
        <v>0</v>
      </c>
    </row>
    <row r="399" spans="1:13" ht="17.100000000000001" customHeight="1">
      <c r="A399" s="17" t="s">
        <v>20</v>
      </c>
      <c r="B399" s="30" t="s">
        <v>932</v>
      </c>
      <c r="C399" s="25" t="s">
        <v>933</v>
      </c>
      <c r="D399" s="31">
        <v>40920</v>
      </c>
      <c r="E399" s="19">
        <v>1005400</v>
      </c>
      <c r="F399" s="20">
        <v>914067</v>
      </c>
      <c r="G399" s="19">
        <f t="shared" si="26"/>
        <v>91333</v>
      </c>
      <c r="H399" s="19">
        <v>0</v>
      </c>
      <c r="I399" s="19">
        <v>0</v>
      </c>
      <c r="J399" s="21" t="s">
        <v>7</v>
      </c>
      <c r="K399" s="22">
        <f t="shared" ref="K399:K413" si="29">ROUND((G399)*0.451,0)</f>
        <v>41191</v>
      </c>
      <c r="L399" s="19">
        <f t="shared" si="27"/>
        <v>955258</v>
      </c>
      <c r="M399" s="19">
        <f t="shared" si="28"/>
        <v>50142</v>
      </c>
    </row>
    <row r="400" spans="1:13" ht="17.100000000000001" customHeight="1">
      <c r="A400" s="17" t="s">
        <v>20</v>
      </c>
      <c r="B400" s="30" t="s">
        <v>934</v>
      </c>
      <c r="C400" s="25" t="s">
        <v>935</v>
      </c>
      <c r="D400" s="31">
        <v>40926</v>
      </c>
      <c r="E400" s="19">
        <v>321720</v>
      </c>
      <c r="F400" s="20">
        <v>292494</v>
      </c>
      <c r="G400" s="19">
        <f t="shared" si="26"/>
        <v>29226</v>
      </c>
      <c r="H400" s="19">
        <v>0</v>
      </c>
      <c r="I400" s="19">
        <v>0</v>
      </c>
      <c r="J400" s="21" t="s">
        <v>7</v>
      </c>
      <c r="K400" s="22">
        <f t="shared" si="29"/>
        <v>13181</v>
      </c>
      <c r="L400" s="19">
        <f t="shared" si="27"/>
        <v>305675</v>
      </c>
      <c r="M400" s="19">
        <f t="shared" si="28"/>
        <v>16045</v>
      </c>
    </row>
    <row r="401" spans="1:13" ht="17.100000000000001" customHeight="1">
      <c r="A401" s="17" t="s">
        <v>20</v>
      </c>
      <c r="B401" s="30" t="s">
        <v>937</v>
      </c>
      <c r="C401" s="25" t="s">
        <v>938</v>
      </c>
      <c r="D401" s="31">
        <v>40948</v>
      </c>
      <c r="E401" s="19">
        <v>3500000</v>
      </c>
      <c r="F401" s="20">
        <v>3160285</v>
      </c>
      <c r="G401" s="19">
        <f t="shared" si="26"/>
        <v>339715</v>
      </c>
      <c r="H401" s="19">
        <v>0</v>
      </c>
      <c r="I401" s="19">
        <v>0</v>
      </c>
      <c r="J401" s="21" t="s">
        <v>7</v>
      </c>
      <c r="K401" s="22">
        <f t="shared" si="29"/>
        <v>153211</v>
      </c>
      <c r="L401" s="19">
        <f t="shared" si="27"/>
        <v>3313496</v>
      </c>
      <c r="M401" s="19">
        <f t="shared" si="28"/>
        <v>186504</v>
      </c>
    </row>
    <row r="402" spans="1:13" ht="17.100000000000001" customHeight="1">
      <c r="A402" s="17" t="s">
        <v>20</v>
      </c>
      <c r="B402" s="30" t="s">
        <v>943</v>
      </c>
      <c r="C402" s="25" t="s">
        <v>944</v>
      </c>
      <c r="D402" s="31">
        <v>40949</v>
      </c>
      <c r="E402" s="19">
        <v>1790000</v>
      </c>
      <c r="F402" s="20">
        <v>1616260</v>
      </c>
      <c r="G402" s="19">
        <f t="shared" si="26"/>
        <v>173740</v>
      </c>
      <c r="H402" s="19">
        <v>0</v>
      </c>
      <c r="I402" s="19">
        <v>0</v>
      </c>
      <c r="J402" s="21" t="s">
        <v>7</v>
      </c>
      <c r="K402" s="22">
        <f t="shared" si="29"/>
        <v>78357</v>
      </c>
      <c r="L402" s="19">
        <f t="shared" si="27"/>
        <v>1694617</v>
      </c>
      <c r="M402" s="19">
        <f t="shared" si="28"/>
        <v>95383</v>
      </c>
    </row>
    <row r="403" spans="1:13" ht="17.100000000000001" customHeight="1">
      <c r="A403" s="17" t="s">
        <v>20</v>
      </c>
      <c r="B403" s="30" t="s">
        <v>939</v>
      </c>
      <c r="C403" s="25" t="s">
        <v>512</v>
      </c>
      <c r="D403" s="31">
        <v>40949</v>
      </c>
      <c r="E403" s="19">
        <v>5355000</v>
      </c>
      <c r="F403" s="20">
        <v>4835236</v>
      </c>
      <c r="G403" s="19">
        <f t="shared" si="26"/>
        <v>519764</v>
      </c>
      <c r="H403" s="19">
        <v>0</v>
      </c>
      <c r="I403" s="19">
        <v>0</v>
      </c>
      <c r="J403" s="21" t="s">
        <v>7</v>
      </c>
      <c r="K403" s="22">
        <f t="shared" si="29"/>
        <v>234414</v>
      </c>
      <c r="L403" s="19">
        <f t="shared" si="27"/>
        <v>5069650</v>
      </c>
      <c r="M403" s="19">
        <f t="shared" si="28"/>
        <v>285350</v>
      </c>
    </row>
    <row r="404" spans="1:13" ht="17.100000000000001" customHeight="1">
      <c r="A404" s="17" t="s">
        <v>20</v>
      </c>
      <c r="B404" s="30" t="s">
        <v>942</v>
      </c>
      <c r="C404" s="25" t="s">
        <v>512</v>
      </c>
      <c r="D404" s="31">
        <v>40949</v>
      </c>
      <c r="E404" s="19">
        <v>1530000</v>
      </c>
      <c r="F404" s="20">
        <v>1381496</v>
      </c>
      <c r="G404" s="19">
        <f t="shared" si="26"/>
        <v>148504</v>
      </c>
      <c r="H404" s="19">
        <v>0</v>
      </c>
      <c r="I404" s="19">
        <v>0</v>
      </c>
      <c r="J404" s="21" t="s">
        <v>7</v>
      </c>
      <c r="K404" s="22">
        <f t="shared" si="29"/>
        <v>66975</v>
      </c>
      <c r="L404" s="19">
        <f t="shared" si="27"/>
        <v>1448471</v>
      </c>
      <c r="M404" s="19">
        <f t="shared" si="28"/>
        <v>81529</v>
      </c>
    </row>
    <row r="405" spans="1:13" ht="17.100000000000001" customHeight="1">
      <c r="A405" s="17" t="s">
        <v>20</v>
      </c>
      <c r="B405" s="30" t="s">
        <v>945</v>
      </c>
      <c r="C405" s="25" t="s">
        <v>512</v>
      </c>
      <c r="D405" s="31">
        <v>40949</v>
      </c>
      <c r="E405" s="19">
        <v>3060000</v>
      </c>
      <c r="F405" s="20">
        <v>2762992</v>
      </c>
      <c r="G405" s="19">
        <f t="shared" si="26"/>
        <v>297008</v>
      </c>
      <c r="H405" s="19">
        <v>0</v>
      </c>
      <c r="I405" s="19">
        <v>0</v>
      </c>
      <c r="J405" s="21" t="s">
        <v>7</v>
      </c>
      <c r="K405" s="22">
        <f t="shared" si="29"/>
        <v>133951</v>
      </c>
      <c r="L405" s="19">
        <f t="shared" si="27"/>
        <v>2896943</v>
      </c>
      <c r="M405" s="19">
        <f t="shared" si="28"/>
        <v>163057</v>
      </c>
    </row>
    <row r="406" spans="1:13" ht="17.100000000000001" customHeight="1">
      <c r="A406" s="17" t="s">
        <v>20</v>
      </c>
      <c r="B406" s="30" t="s">
        <v>946</v>
      </c>
      <c r="C406" s="25" t="s">
        <v>512</v>
      </c>
      <c r="D406" s="31">
        <v>40949</v>
      </c>
      <c r="E406" s="19">
        <v>765000</v>
      </c>
      <c r="F406" s="20">
        <v>690748</v>
      </c>
      <c r="G406" s="19">
        <f t="shared" si="26"/>
        <v>74252</v>
      </c>
      <c r="H406" s="19">
        <v>0</v>
      </c>
      <c r="I406" s="19">
        <v>0</v>
      </c>
      <c r="J406" s="21" t="s">
        <v>7</v>
      </c>
      <c r="K406" s="22">
        <f t="shared" si="29"/>
        <v>33488</v>
      </c>
      <c r="L406" s="19">
        <f t="shared" si="27"/>
        <v>724236</v>
      </c>
      <c r="M406" s="19">
        <f t="shared" si="28"/>
        <v>40764</v>
      </c>
    </row>
    <row r="407" spans="1:13" ht="17.100000000000001" customHeight="1">
      <c r="A407" s="17" t="s">
        <v>20</v>
      </c>
      <c r="B407" s="30" t="s">
        <v>947</v>
      </c>
      <c r="C407" s="25" t="s">
        <v>512</v>
      </c>
      <c r="D407" s="31">
        <v>40949</v>
      </c>
      <c r="E407" s="19">
        <v>2295000</v>
      </c>
      <c r="F407" s="20">
        <v>2072244</v>
      </c>
      <c r="G407" s="19">
        <f t="shared" si="26"/>
        <v>222756</v>
      </c>
      <c r="H407" s="19">
        <v>0</v>
      </c>
      <c r="I407" s="19">
        <v>0</v>
      </c>
      <c r="J407" s="21" t="s">
        <v>7</v>
      </c>
      <c r="K407" s="22">
        <f t="shared" si="29"/>
        <v>100463</v>
      </c>
      <c r="L407" s="19">
        <f t="shared" si="27"/>
        <v>2172707</v>
      </c>
      <c r="M407" s="19">
        <f t="shared" si="28"/>
        <v>122293</v>
      </c>
    </row>
    <row r="408" spans="1:13" ht="17.100000000000001" customHeight="1">
      <c r="A408" s="17" t="s">
        <v>20</v>
      </c>
      <c r="B408" s="30" t="s">
        <v>948</v>
      </c>
      <c r="C408" s="25" t="s">
        <v>512</v>
      </c>
      <c r="D408" s="31">
        <v>40949</v>
      </c>
      <c r="E408" s="19">
        <v>2295000</v>
      </c>
      <c r="F408" s="20">
        <v>2072244</v>
      </c>
      <c r="G408" s="19">
        <f t="shared" si="26"/>
        <v>222756</v>
      </c>
      <c r="H408" s="19">
        <v>0</v>
      </c>
      <c r="I408" s="19">
        <v>0</v>
      </c>
      <c r="J408" s="21" t="s">
        <v>7</v>
      </c>
      <c r="K408" s="22">
        <f t="shared" si="29"/>
        <v>100463</v>
      </c>
      <c r="L408" s="19">
        <f t="shared" si="27"/>
        <v>2172707</v>
      </c>
      <c r="M408" s="19">
        <f t="shared" si="28"/>
        <v>122293</v>
      </c>
    </row>
    <row r="409" spans="1:13" ht="17.100000000000001" customHeight="1">
      <c r="A409" s="17" t="s">
        <v>20</v>
      </c>
      <c r="B409" s="30" t="s">
        <v>940</v>
      </c>
      <c r="C409" s="25" t="s">
        <v>665</v>
      </c>
      <c r="D409" s="31">
        <v>40949</v>
      </c>
      <c r="E409" s="19">
        <v>380000</v>
      </c>
      <c r="F409" s="20">
        <v>343117</v>
      </c>
      <c r="G409" s="19">
        <f t="shared" si="26"/>
        <v>36883</v>
      </c>
      <c r="H409" s="19">
        <v>0</v>
      </c>
      <c r="I409" s="19">
        <v>0</v>
      </c>
      <c r="J409" s="21" t="s">
        <v>7</v>
      </c>
      <c r="K409" s="22">
        <f t="shared" si="29"/>
        <v>16634</v>
      </c>
      <c r="L409" s="19">
        <f t="shared" si="27"/>
        <v>359751</v>
      </c>
      <c r="M409" s="19">
        <f t="shared" si="28"/>
        <v>20249</v>
      </c>
    </row>
    <row r="410" spans="1:13" ht="17.100000000000001" customHeight="1">
      <c r="A410" s="17" t="s">
        <v>20</v>
      </c>
      <c r="B410" s="30" t="s">
        <v>941</v>
      </c>
      <c r="C410" s="25" t="s">
        <v>665</v>
      </c>
      <c r="D410" s="31">
        <v>40949</v>
      </c>
      <c r="E410" s="19">
        <v>240000</v>
      </c>
      <c r="F410" s="20">
        <v>216705</v>
      </c>
      <c r="G410" s="19">
        <f t="shared" si="26"/>
        <v>23295</v>
      </c>
      <c r="H410" s="19">
        <v>0</v>
      </c>
      <c r="I410" s="19">
        <v>0</v>
      </c>
      <c r="J410" s="21" t="s">
        <v>7</v>
      </c>
      <c r="K410" s="22">
        <f t="shared" si="29"/>
        <v>10506</v>
      </c>
      <c r="L410" s="19">
        <f t="shared" si="27"/>
        <v>227211</v>
      </c>
      <c r="M410" s="19">
        <f t="shared" si="28"/>
        <v>12789</v>
      </c>
    </row>
    <row r="411" spans="1:13" ht="17.100000000000001" customHeight="1">
      <c r="A411" s="17" t="s">
        <v>20</v>
      </c>
      <c r="B411" s="30" t="s">
        <v>950</v>
      </c>
      <c r="C411" s="25" t="s">
        <v>951</v>
      </c>
      <c r="D411" s="31">
        <v>40955</v>
      </c>
      <c r="E411" s="19">
        <v>1404540</v>
      </c>
      <c r="F411" s="20">
        <v>1268213</v>
      </c>
      <c r="G411" s="19">
        <f t="shared" si="26"/>
        <v>136327</v>
      </c>
      <c r="H411" s="19">
        <v>0</v>
      </c>
      <c r="I411" s="19">
        <v>0</v>
      </c>
      <c r="J411" s="21" t="s">
        <v>7</v>
      </c>
      <c r="K411" s="22">
        <f t="shared" si="29"/>
        <v>61483</v>
      </c>
      <c r="L411" s="19">
        <f t="shared" si="27"/>
        <v>1329696</v>
      </c>
      <c r="M411" s="19">
        <f t="shared" si="28"/>
        <v>74844</v>
      </c>
    </row>
    <row r="412" spans="1:13" ht="17.100000000000001" customHeight="1">
      <c r="A412" s="17" t="s">
        <v>20</v>
      </c>
      <c r="B412" s="30" t="s">
        <v>949</v>
      </c>
      <c r="C412" s="25" t="s">
        <v>559</v>
      </c>
      <c r="D412" s="31">
        <v>40955</v>
      </c>
      <c r="E412" s="19">
        <v>331920</v>
      </c>
      <c r="F412" s="20">
        <v>299704</v>
      </c>
      <c r="G412" s="19">
        <f t="shared" si="26"/>
        <v>32216</v>
      </c>
      <c r="H412" s="19">
        <v>0</v>
      </c>
      <c r="I412" s="19">
        <v>0</v>
      </c>
      <c r="J412" s="21" t="s">
        <v>7</v>
      </c>
      <c r="K412" s="22">
        <f t="shared" si="29"/>
        <v>14529</v>
      </c>
      <c r="L412" s="19">
        <f t="shared" si="27"/>
        <v>314233</v>
      </c>
      <c r="M412" s="19">
        <f t="shared" si="28"/>
        <v>17687</v>
      </c>
    </row>
    <row r="413" spans="1:13" ht="17.100000000000001" customHeight="1">
      <c r="A413" s="17" t="s">
        <v>20</v>
      </c>
      <c r="B413" s="30" t="s">
        <v>952</v>
      </c>
      <c r="C413" s="25" t="s">
        <v>512</v>
      </c>
      <c r="D413" s="31">
        <v>40961</v>
      </c>
      <c r="E413" s="19">
        <v>950000</v>
      </c>
      <c r="F413" s="20">
        <v>857792</v>
      </c>
      <c r="G413" s="19">
        <f t="shared" si="26"/>
        <v>92208</v>
      </c>
      <c r="H413" s="19">
        <v>0</v>
      </c>
      <c r="I413" s="19">
        <v>0</v>
      </c>
      <c r="J413" s="21" t="s">
        <v>7</v>
      </c>
      <c r="K413" s="22">
        <f t="shared" si="29"/>
        <v>41586</v>
      </c>
      <c r="L413" s="19">
        <f t="shared" si="27"/>
        <v>899378</v>
      </c>
      <c r="M413" s="19">
        <f t="shared" si="28"/>
        <v>50622</v>
      </c>
    </row>
    <row r="414" spans="1:13" ht="17.100000000000001" customHeight="1">
      <c r="A414" s="17" t="s">
        <v>20</v>
      </c>
      <c r="B414" s="30" t="s">
        <v>953</v>
      </c>
      <c r="C414" s="25" t="s">
        <v>954</v>
      </c>
      <c r="D414" s="31">
        <v>40963</v>
      </c>
      <c r="E414" s="19">
        <v>1320000</v>
      </c>
      <c r="F414" s="20">
        <v>1191879</v>
      </c>
      <c r="G414" s="19">
        <f t="shared" si="26"/>
        <v>128121</v>
      </c>
      <c r="H414" s="19">
        <v>0</v>
      </c>
      <c r="I414" s="19">
        <v>0</v>
      </c>
      <c r="J414" s="21" t="s">
        <v>7</v>
      </c>
      <c r="K414" s="22">
        <f t="shared" ref="K414:K431" si="30">ROUND((G414)*0.451,0)</f>
        <v>57783</v>
      </c>
      <c r="L414" s="19">
        <f t="shared" si="27"/>
        <v>1249662</v>
      </c>
      <c r="M414" s="19">
        <f t="shared" si="28"/>
        <v>70338</v>
      </c>
    </row>
    <row r="415" spans="1:13" ht="17.100000000000001" customHeight="1">
      <c r="A415" s="17" t="s">
        <v>20</v>
      </c>
      <c r="B415" s="30" t="s">
        <v>955</v>
      </c>
      <c r="C415" s="25" t="s">
        <v>938</v>
      </c>
      <c r="D415" s="31">
        <v>40976</v>
      </c>
      <c r="E415" s="19">
        <v>1500000</v>
      </c>
      <c r="F415" s="20">
        <v>1345079</v>
      </c>
      <c r="G415" s="19">
        <f t="shared" si="26"/>
        <v>154921</v>
      </c>
      <c r="H415" s="19">
        <v>0</v>
      </c>
      <c r="I415" s="19">
        <v>0</v>
      </c>
      <c r="J415" s="21" t="s">
        <v>7</v>
      </c>
      <c r="K415" s="22">
        <f t="shared" si="30"/>
        <v>69869</v>
      </c>
      <c r="L415" s="19">
        <f t="shared" si="27"/>
        <v>1414948</v>
      </c>
      <c r="M415" s="19">
        <f t="shared" si="28"/>
        <v>85052</v>
      </c>
    </row>
    <row r="416" spans="1:13" ht="17.100000000000001" customHeight="1">
      <c r="A416" s="17" t="s">
        <v>20</v>
      </c>
      <c r="B416" s="30" t="s">
        <v>956</v>
      </c>
      <c r="C416" s="25" t="s">
        <v>957</v>
      </c>
      <c r="D416" s="31">
        <v>40982</v>
      </c>
      <c r="E416" s="19">
        <v>1150000</v>
      </c>
      <c r="F416" s="20">
        <v>1031228</v>
      </c>
      <c r="G416" s="19">
        <f t="shared" si="26"/>
        <v>118772</v>
      </c>
      <c r="H416" s="19">
        <v>0</v>
      </c>
      <c r="I416" s="19">
        <v>0</v>
      </c>
      <c r="J416" s="21" t="s">
        <v>7</v>
      </c>
      <c r="K416" s="22">
        <f t="shared" si="30"/>
        <v>53566</v>
      </c>
      <c r="L416" s="19">
        <f t="shared" si="27"/>
        <v>1084794</v>
      </c>
      <c r="M416" s="19">
        <f t="shared" si="28"/>
        <v>65206</v>
      </c>
    </row>
    <row r="417" spans="1:13" ht="17.100000000000001" customHeight="1">
      <c r="A417" s="17" t="s">
        <v>20</v>
      </c>
      <c r="B417" s="30" t="s">
        <v>958</v>
      </c>
      <c r="C417" s="25" t="s">
        <v>959</v>
      </c>
      <c r="D417" s="31">
        <v>40982</v>
      </c>
      <c r="E417" s="19">
        <v>2835000</v>
      </c>
      <c r="F417" s="20">
        <v>2542200</v>
      </c>
      <c r="G417" s="19">
        <f t="shared" si="26"/>
        <v>292800</v>
      </c>
      <c r="H417" s="19">
        <v>0</v>
      </c>
      <c r="I417" s="19">
        <v>0</v>
      </c>
      <c r="J417" s="21" t="s">
        <v>7</v>
      </c>
      <c r="K417" s="22">
        <f t="shared" si="30"/>
        <v>132053</v>
      </c>
      <c r="L417" s="19">
        <f t="shared" si="27"/>
        <v>2674253</v>
      </c>
      <c r="M417" s="19">
        <f t="shared" si="28"/>
        <v>160747</v>
      </c>
    </row>
    <row r="418" spans="1:13" ht="17.100000000000001" customHeight="1">
      <c r="A418" s="17" t="s">
        <v>20</v>
      </c>
      <c r="B418" s="30" t="s">
        <v>960</v>
      </c>
      <c r="C418" s="25" t="s">
        <v>726</v>
      </c>
      <c r="D418" s="31">
        <v>40996</v>
      </c>
      <c r="E418" s="19">
        <v>550000</v>
      </c>
      <c r="F418" s="20">
        <v>493196</v>
      </c>
      <c r="G418" s="19">
        <f t="shared" si="26"/>
        <v>56804</v>
      </c>
      <c r="H418" s="19">
        <v>0</v>
      </c>
      <c r="I418" s="19">
        <v>0</v>
      </c>
      <c r="J418" s="21" t="s">
        <v>7</v>
      </c>
      <c r="K418" s="22">
        <f t="shared" si="30"/>
        <v>25619</v>
      </c>
      <c r="L418" s="19">
        <f t="shared" si="27"/>
        <v>518815</v>
      </c>
      <c r="M418" s="19">
        <f t="shared" si="28"/>
        <v>31185</v>
      </c>
    </row>
    <row r="419" spans="1:13" ht="17.100000000000001" customHeight="1">
      <c r="A419" s="17" t="s">
        <v>20</v>
      </c>
      <c r="B419" s="30" t="s">
        <v>961</v>
      </c>
      <c r="C419" s="25" t="s">
        <v>660</v>
      </c>
      <c r="D419" s="31">
        <v>41002</v>
      </c>
      <c r="E419" s="19">
        <v>800000</v>
      </c>
      <c r="F419" s="20">
        <v>712401</v>
      </c>
      <c r="G419" s="19">
        <f t="shared" si="26"/>
        <v>87599</v>
      </c>
      <c r="H419" s="19">
        <v>0</v>
      </c>
      <c r="I419" s="19">
        <v>0</v>
      </c>
      <c r="J419" s="21" t="s">
        <v>7</v>
      </c>
      <c r="K419" s="22">
        <f t="shared" si="30"/>
        <v>39507</v>
      </c>
      <c r="L419" s="19">
        <f t="shared" si="27"/>
        <v>751908</v>
      </c>
      <c r="M419" s="19">
        <f t="shared" si="28"/>
        <v>48092</v>
      </c>
    </row>
    <row r="420" spans="1:13" ht="17.100000000000001" customHeight="1">
      <c r="A420" s="17" t="s">
        <v>20</v>
      </c>
      <c r="B420" s="30" t="s">
        <v>966</v>
      </c>
      <c r="C420" s="25" t="s">
        <v>967</v>
      </c>
      <c r="D420" s="31">
        <v>41002</v>
      </c>
      <c r="E420" s="19">
        <v>8991200</v>
      </c>
      <c r="F420" s="20">
        <v>8006671</v>
      </c>
      <c r="G420" s="19">
        <f t="shared" si="26"/>
        <v>984529</v>
      </c>
      <c r="H420" s="19">
        <v>0</v>
      </c>
      <c r="I420" s="19">
        <v>0</v>
      </c>
      <c r="J420" s="21" t="s">
        <v>7</v>
      </c>
      <c r="K420" s="22">
        <f t="shared" si="30"/>
        <v>444023</v>
      </c>
      <c r="L420" s="19">
        <f t="shared" si="27"/>
        <v>8450694</v>
      </c>
      <c r="M420" s="19">
        <f t="shared" si="28"/>
        <v>540506</v>
      </c>
    </row>
    <row r="421" spans="1:13" ht="17.100000000000001" customHeight="1">
      <c r="A421" s="17" t="s">
        <v>20</v>
      </c>
      <c r="B421" s="30" t="s">
        <v>964</v>
      </c>
      <c r="C421" s="25" t="s">
        <v>965</v>
      </c>
      <c r="D421" s="31">
        <v>41002</v>
      </c>
      <c r="E421" s="19">
        <v>700000</v>
      </c>
      <c r="F421" s="20">
        <v>623351</v>
      </c>
      <c r="G421" s="19">
        <f t="shared" si="26"/>
        <v>76649</v>
      </c>
      <c r="H421" s="19">
        <v>0</v>
      </c>
      <c r="I421" s="19">
        <v>0</v>
      </c>
      <c r="J421" s="21" t="s">
        <v>7</v>
      </c>
      <c r="K421" s="22">
        <f t="shared" si="30"/>
        <v>34569</v>
      </c>
      <c r="L421" s="19">
        <f t="shared" si="27"/>
        <v>657920</v>
      </c>
      <c r="M421" s="19">
        <f t="shared" si="28"/>
        <v>42080</v>
      </c>
    </row>
    <row r="422" spans="1:13" ht="17.100000000000001" customHeight="1">
      <c r="A422" s="17" t="s">
        <v>20</v>
      </c>
      <c r="B422" s="30" t="s">
        <v>963</v>
      </c>
      <c r="C422" s="25" t="s">
        <v>517</v>
      </c>
      <c r="D422" s="31">
        <v>41002</v>
      </c>
      <c r="E422" s="19">
        <v>1750000</v>
      </c>
      <c r="F422" s="20">
        <v>1558376</v>
      </c>
      <c r="G422" s="19">
        <f t="shared" si="26"/>
        <v>191624</v>
      </c>
      <c r="H422" s="19">
        <v>0</v>
      </c>
      <c r="I422" s="19">
        <v>0</v>
      </c>
      <c r="J422" s="21" t="s">
        <v>7</v>
      </c>
      <c r="K422" s="22">
        <f t="shared" si="30"/>
        <v>86422</v>
      </c>
      <c r="L422" s="19">
        <f t="shared" si="27"/>
        <v>1644798</v>
      </c>
      <c r="M422" s="19">
        <f t="shared" si="28"/>
        <v>105202</v>
      </c>
    </row>
    <row r="423" spans="1:13" ht="17.100000000000001" customHeight="1">
      <c r="A423" s="17" t="s">
        <v>20</v>
      </c>
      <c r="B423" s="30" t="s">
        <v>962</v>
      </c>
      <c r="C423" s="25" t="s">
        <v>448</v>
      </c>
      <c r="D423" s="31">
        <v>41002</v>
      </c>
      <c r="E423" s="19">
        <v>38211840</v>
      </c>
      <c r="F423" s="20">
        <v>34027674</v>
      </c>
      <c r="G423" s="19">
        <f t="shared" si="26"/>
        <v>4184166</v>
      </c>
      <c r="H423" s="19">
        <v>0</v>
      </c>
      <c r="I423" s="19">
        <v>0</v>
      </c>
      <c r="J423" s="21" t="s">
        <v>7</v>
      </c>
      <c r="K423" s="22">
        <f t="shared" si="30"/>
        <v>1887059</v>
      </c>
      <c r="L423" s="19">
        <f t="shared" si="27"/>
        <v>35914733</v>
      </c>
      <c r="M423" s="19">
        <f t="shared" si="28"/>
        <v>2297107</v>
      </c>
    </row>
    <row r="424" spans="1:13" ht="17.100000000000001" customHeight="1">
      <c r="A424" s="17" t="s">
        <v>20</v>
      </c>
      <c r="B424" s="30" t="s">
        <v>968</v>
      </c>
      <c r="C424" s="25" t="s">
        <v>448</v>
      </c>
      <c r="D424" s="31">
        <v>41002</v>
      </c>
      <c r="E424" s="19">
        <v>11941200</v>
      </c>
      <c r="F424" s="20">
        <v>10633648</v>
      </c>
      <c r="G424" s="19">
        <f t="shared" si="26"/>
        <v>1307552</v>
      </c>
      <c r="H424" s="19">
        <v>0</v>
      </c>
      <c r="I424" s="19">
        <v>0</v>
      </c>
      <c r="J424" s="21" t="s">
        <v>7</v>
      </c>
      <c r="K424" s="22">
        <f t="shared" si="30"/>
        <v>589706</v>
      </c>
      <c r="L424" s="19">
        <f t="shared" si="27"/>
        <v>11223354</v>
      </c>
      <c r="M424" s="19">
        <f t="shared" si="28"/>
        <v>717846</v>
      </c>
    </row>
    <row r="425" spans="1:13" ht="17.100000000000001" customHeight="1">
      <c r="A425" s="17" t="s">
        <v>20</v>
      </c>
      <c r="B425" s="30" t="s">
        <v>969</v>
      </c>
      <c r="C425" s="25" t="s">
        <v>448</v>
      </c>
      <c r="D425" s="31">
        <v>41002</v>
      </c>
      <c r="E425" s="19">
        <v>2388240</v>
      </c>
      <c r="F425" s="20">
        <v>2126730</v>
      </c>
      <c r="G425" s="19">
        <f t="shared" si="26"/>
        <v>261510</v>
      </c>
      <c r="H425" s="19">
        <v>0</v>
      </c>
      <c r="I425" s="19">
        <v>0</v>
      </c>
      <c r="J425" s="21" t="s">
        <v>7</v>
      </c>
      <c r="K425" s="22">
        <f t="shared" si="30"/>
        <v>117941</v>
      </c>
      <c r="L425" s="19">
        <f t="shared" si="27"/>
        <v>2244671</v>
      </c>
      <c r="M425" s="19">
        <f t="shared" si="28"/>
        <v>143569</v>
      </c>
    </row>
    <row r="426" spans="1:13" ht="17.100000000000001" customHeight="1">
      <c r="A426" s="17" t="s">
        <v>20</v>
      </c>
      <c r="B426" s="30" t="s">
        <v>970</v>
      </c>
      <c r="C426" s="25" t="s">
        <v>971</v>
      </c>
      <c r="D426" s="31">
        <v>41008</v>
      </c>
      <c r="E426" s="19">
        <v>4300000</v>
      </c>
      <c r="F426" s="20">
        <v>3829153</v>
      </c>
      <c r="G426" s="19">
        <f t="shared" si="26"/>
        <v>470847</v>
      </c>
      <c r="H426" s="19">
        <v>0</v>
      </c>
      <c r="I426" s="19">
        <v>0</v>
      </c>
      <c r="J426" s="21" t="s">
        <v>7</v>
      </c>
      <c r="K426" s="22">
        <f t="shared" si="30"/>
        <v>212352</v>
      </c>
      <c r="L426" s="19">
        <f t="shared" si="27"/>
        <v>4041505</v>
      </c>
      <c r="M426" s="19">
        <f t="shared" si="28"/>
        <v>258495</v>
      </c>
    </row>
    <row r="427" spans="1:13" ht="17.100000000000001" customHeight="1">
      <c r="A427" s="17" t="s">
        <v>20</v>
      </c>
      <c r="B427" s="30" t="s">
        <v>972</v>
      </c>
      <c r="C427" s="25" t="s">
        <v>917</v>
      </c>
      <c r="D427" s="31">
        <v>41011</v>
      </c>
      <c r="E427" s="19">
        <v>16711100</v>
      </c>
      <c r="F427" s="20">
        <v>14881248</v>
      </c>
      <c r="G427" s="19">
        <f t="shared" si="26"/>
        <v>1829852</v>
      </c>
      <c r="H427" s="19">
        <v>0</v>
      </c>
      <c r="I427" s="19">
        <v>0</v>
      </c>
      <c r="J427" s="21" t="s">
        <v>7</v>
      </c>
      <c r="K427" s="22">
        <f t="shared" si="30"/>
        <v>825263</v>
      </c>
      <c r="L427" s="19">
        <f t="shared" si="27"/>
        <v>15706511</v>
      </c>
      <c r="M427" s="19">
        <f t="shared" si="28"/>
        <v>1004589</v>
      </c>
    </row>
    <row r="428" spans="1:13" ht="17.100000000000001" customHeight="1">
      <c r="A428" s="17" t="s">
        <v>20</v>
      </c>
      <c r="B428" s="30" t="s">
        <v>973</v>
      </c>
      <c r="C428" s="25" t="s">
        <v>917</v>
      </c>
      <c r="D428" s="31">
        <v>41011</v>
      </c>
      <c r="E428" s="19">
        <v>16711100</v>
      </c>
      <c r="F428" s="20">
        <v>14881248</v>
      </c>
      <c r="G428" s="19">
        <f t="shared" si="26"/>
        <v>1829852</v>
      </c>
      <c r="H428" s="19">
        <v>0</v>
      </c>
      <c r="I428" s="19">
        <v>0</v>
      </c>
      <c r="J428" s="21" t="s">
        <v>7</v>
      </c>
      <c r="K428" s="22">
        <f t="shared" si="30"/>
        <v>825263</v>
      </c>
      <c r="L428" s="19">
        <f t="shared" si="27"/>
        <v>15706511</v>
      </c>
      <c r="M428" s="19">
        <f t="shared" si="28"/>
        <v>1004589</v>
      </c>
    </row>
    <row r="429" spans="1:13" ht="17.100000000000001" customHeight="1">
      <c r="A429" s="17" t="s">
        <v>20</v>
      </c>
      <c r="B429" s="30" t="s">
        <v>974</v>
      </c>
      <c r="C429" s="25" t="s">
        <v>975</v>
      </c>
      <c r="D429" s="31">
        <v>41012</v>
      </c>
      <c r="E429" s="19">
        <v>3762000</v>
      </c>
      <c r="F429" s="20">
        <v>3350064</v>
      </c>
      <c r="G429" s="19">
        <f t="shared" si="26"/>
        <v>411936</v>
      </c>
      <c r="H429" s="19">
        <v>0</v>
      </c>
      <c r="I429" s="19">
        <v>0</v>
      </c>
      <c r="J429" s="21" t="s">
        <v>7</v>
      </c>
      <c r="K429" s="22">
        <f t="shared" si="30"/>
        <v>185783</v>
      </c>
      <c r="L429" s="19">
        <f t="shared" si="27"/>
        <v>3535847</v>
      </c>
      <c r="M429" s="19">
        <f t="shared" si="28"/>
        <v>226153</v>
      </c>
    </row>
    <row r="430" spans="1:13" ht="17.100000000000001" customHeight="1">
      <c r="A430" s="17" t="s">
        <v>20</v>
      </c>
      <c r="B430" s="30" t="s">
        <v>976</v>
      </c>
      <c r="C430" s="25" t="s">
        <v>977</v>
      </c>
      <c r="D430" s="31">
        <v>41040</v>
      </c>
      <c r="E430" s="19">
        <v>3347300</v>
      </c>
      <c r="F430" s="20">
        <v>2959957</v>
      </c>
      <c r="G430" s="19">
        <f t="shared" si="26"/>
        <v>387343</v>
      </c>
      <c r="H430" s="19">
        <v>0</v>
      </c>
      <c r="I430" s="19">
        <v>0</v>
      </c>
      <c r="J430" s="21" t="s">
        <v>7</v>
      </c>
      <c r="K430" s="22">
        <f t="shared" si="30"/>
        <v>174692</v>
      </c>
      <c r="L430" s="19">
        <f t="shared" si="27"/>
        <v>3134649</v>
      </c>
      <c r="M430" s="19">
        <f t="shared" si="28"/>
        <v>212651</v>
      </c>
    </row>
    <row r="431" spans="1:13" ht="17.100000000000001" customHeight="1">
      <c r="A431" s="17" t="s">
        <v>20</v>
      </c>
      <c r="B431" s="30"/>
      <c r="C431" s="25" t="s">
        <v>995</v>
      </c>
      <c r="D431" s="31">
        <v>41320</v>
      </c>
      <c r="E431" s="19">
        <v>970000</v>
      </c>
      <c r="F431" s="20">
        <v>809495</v>
      </c>
      <c r="G431" s="19">
        <f t="shared" si="26"/>
        <v>160505</v>
      </c>
      <c r="H431" s="19">
        <v>0</v>
      </c>
      <c r="I431" s="19">
        <v>0</v>
      </c>
      <c r="J431" s="21" t="s">
        <v>7</v>
      </c>
      <c r="K431" s="22">
        <f t="shared" si="30"/>
        <v>72388</v>
      </c>
      <c r="L431" s="19">
        <f t="shared" si="27"/>
        <v>881883</v>
      </c>
      <c r="M431" s="19">
        <f t="shared" si="28"/>
        <v>88117</v>
      </c>
    </row>
    <row r="432" spans="1:13" ht="17.100000000000001" customHeight="1">
      <c r="A432" s="17" t="s">
        <v>20</v>
      </c>
      <c r="B432" s="30"/>
      <c r="C432" s="25" t="s">
        <v>996</v>
      </c>
      <c r="D432" s="31">
        <v>41325</v>
      </c>
      <c r="E432" s="19">
        <v>1300000</v>
      </c>
      <c r="F432" s="20">
        <v>1084890</v>
      </c>
      <c r="G432" s="19">
        <f t="shared" si="26"/>
        <v>215110</v>
      </c>
      <c r="H432" s="19">
        <v>0</v>
      </c>
      <c r="I432" s="19">
        <v>0</v>
      </c>
      <c r="J432" s="21" t="s">
        <v>7</v>
      </c>
      <c r="K432" s="22">
        <f t="shared" ref="K432:K494" si="31">ROUND((G432)*0.451,0)</f>
        <v>97015</v>
      </c>
      <c r="L432" s="19">
        <f t="shared" si="27"/>
        <v>1181905</v>
      </c>
      <c r="M432" s="19">
        <f t="shared" si="28"/>
        <v>118095</v>
      </c>
    </row>
    <row r="433" spans="1:13" ht="17.100000000000001" customHeight="1">
      <c r="A433" s="17" t="s">
        <v>20</v>
      </c>
      <c r="B433" s="30"/>
      <c r="C433" s="25" t="s">
        <v>980</v>
      </c>
      <c r="D433" s="31">
        <v>41333</v>
      </c>
      <c r="E433" s="19">
        <v>4534350</v>
      </c>
      <c r="F433" s="20">
        <v>3784055</v>
      </c>
      <c r="G433" s="19">
        <f t="shared" si="26"/>
        <v>750295</v>
      </c>
      <c r="H433" s="19">
        <v>0</v>
      </c>
      <c r="I433" s="19">
        <v>0</v>
      </c>
      <c r="J433" s="21" t="s">
        <v>7</v>
      </c>
      <c r="K433" s="22">
        <f t="shared" si="31"/>
        <v>338383</v>
      </c>
      <c r="L433" s="19">
        <f t="shared" si="27"/>
        <v>4122438</v>
      </c>
      <c r="M433" s="19">
        <f t="shared" si="28"/>
        <v>411912</v>
      </c>
    </row>
    <row r="434" spans="1:13" ht="17.100000000000001" customHeight="1">
      <c r="A434" s="17" t="s">
        <v>20</v>
      </c>
      <c r="B434" s="30"/>
      <c r="C434" s="25" t="s">
        <v>981</v>
      </c>
      <c r="D434" s="31">
        <v>41347</v>
      </c>
      <c r="E434" s="19">
        <v>2310000</v>
      </c>
      <c r="F434" s="20">
        <v>1927766</v>
      </c>
      <c r="G434" s="19">
        <f t="shared" si="26"/>
        <v>382234</v>
      </c>
      <c r="H434" s="19">
        <v>0</v>
      </c>
      <c r="I434" s="19">
        <v>0</v>
      </c>
      <c r="J434" s="21" t="s">
        <v>7</v>
      </c>
      <c r="K434" s="22">
        <f t="shared" si="31"/>
        <v>172388</v>
      </c>
      <c r="L434" s="19">
        <f t="shared" si="27"/>
        <v>2100154</v>
      </c>
      <c r="M434" s="19">
        <f t="shared" si="28"/>
        <v>209846</v>
      </c>
    </row>
    <row r="435" spans="1:13" ht="17.100000000000001" customHeight="1">
      <c r="A435" s="17" t="s">
        <v>20</v>
      </c>
      <c r="B435" s="30"/>
      <c r="C435" s="25" t="s">
        <v>982</v>
      </c>
      <c r="D435" s="31">
        <v>41355</v>
      </c>
      <c r="E435" s="19">
        <v>797000</v>
      </c>
      <c r="F435" s="20">
        <v>665121</v>
      </c>
      <c r="G435" s="19">
        <f t="shared" si="26"/>
        <v>131879</v>
      </c>
      <c r="H435" s="19">
        <v>0</v>
      </c>
      <c r="I435" s="19">
        <v>0</v>
      </c>
      <c r="J435" s="21" t="s">
        <v>7</v>
      </c>
      <c r="K435" s="22">
        <f t="shared" si="31"/>
        <v>59477</v>
      </c>
      <c r="L435" s="19">
        <f t="shared" si="27"/>
        <v>724598</v>
      </c>
      <c r="M435" s="19">
        <f t="shared" si="28"/>
        <v>72402</v>
      </c>
    </row>
    <row r="436" spans="1:13" ht="17.100000000000001" customHeight="1">
      <c r="A436" s="17" t="s">
        <v>20</v>
      </c>
      <c r="B436" s="30"/>
      <c r="C436" s="25" t="s">
        <v>997</v>
      </c>
      <c r="D436" s="31">
        <v>41368</v>
      </c>
      <c r="E436" s="19">
        <v>1130000</v>
      </c>
      <c r="F436" s="20">
        <v>943020</v>
      </c>
      <c r="G436" s="19">
        <f t="shared" si="26"/>
        <v>186980</v>
      </c>
      <c r="H436" s="19">
        <v>0</v>
      </c>
      <c r="I436" s="19">
        <v>0</v>
      </c>
      <c r="J436" s="21" t="s">
        <v>7</v>
      </c>
      <c r="K436" s="22">
        <f t="shared" si="31"/>
        <v>84328</v>
      </c>
      <c r="L436" s="19">
        <f t="shared" si="27"/>
        <v>1027348</v>
      </c>
      <c r="M436" s="19">
        <f t="shared" si="28"/>
        <v>102652</v>
      </c>
    </row>
    <row r="437" spans="1:13" ht="17.100000000000001" customHeight="1">
      <c r="A437" s="17" t="s">
        <v>20</v>
      </c>
      <c r="B437" s="30"/>
      <c r="C437" s="25" t="s">
        <v>983</v>
      </c>
      <c r="D437" s="31">
        <v>41372</v>
      </c>
      <c r="E437" s="19">
        <v>650000</v>
      </c>
      <c r="F437" s="20">
        <v>542445</v>
      </c>
      <c r="G437" s="19">
        <f t="shared" si="26"/>
        <v>107555</v>
      </c>
      <c r="H437" s="19">
        <v>0</v>
      </c>
      <c r="I437" s="19">
        <v>0</v>
      </c>
      <c r="J437" s="21" t="s">
        <v>7</v>
      </c>
      <c r="K437" s="22">
        <f t="shared" si="31"/>
        <v>48507</v>
      </c>
      <c r="L437" s="19">
        <f t="shared" si="27"/>
        <v>590952</v>
      </c>
      <c r="M437" s="19">
        <f t="shared" si="28"/>
        <v>59048</v>
      </c>
    </row>
    <row r="438" spans="1:13" ht="17.100000000000001" customHeight="1">
      <c r="A438" s="17" t="s">
        <v>20</v>
      </c>
      <c r="B438" s="30"/>
      <c r="C438" s="25" t="s">
        <v>984</v>
      </c>
      <c r="D438" s="31">
        <v>41373</v>
      </c>
      <c r="E438" s="19">
        <v>1830400</v>
      </c>
      <c r="F438" s="20">
        <v>1527525</v>
      </c>
      <c r="G438" s="19">
        <f t="shared" si="26"/>
        <v>302875</v>
      </c>
      <c r="H438" s="19">
        <v>0</v>
      </c>
      <c r="I438" s="19">
        <v>0</v>
      </c>
      <c r="J438" s="21" t="s">
        <v>7</v>
      </c>
      <c r="K438" s="22">
        <f t="shared" si="31"/>
        <v>136597</v>
      </c>
      <c r="L438" s="19">
        <f t="shared" si="27"/>
        <v>1664122</v>
      </c>
      <c r="M438" s="19">
        <f t="shared" si="28"/>
        <v>166278</v>
      </c>
    </row>
    <row r="439" spans="1:13" ht="17.100000000000001" customHeight="1">
      <c r="A439" s="17" t="s">
        <v>20</v>
      </c>
      <c r="B439" s="30"/>
      <c r="C439" s="25" t="s">
        <v>985</v>
      </c>
      <c r="D439" s="31">
        <v>41374</v>
      </c>
      <c r="E439" s="19">
        <v>6650000</v>
      </c>
      <c r="F439" s="20">
        <v>5549630</v>
      </c>
      <c r="G439" s="19">
        <f t="shared" si="26"/>
        <v>1100370</v>
      </c>
      <c r="H439" s="19">
        <v>0</v>
      </c>
      <c r="I439" s="19">
        <v>0</v>
      </c>
      <c r="J439" s="21" t="s">
        <v>7</v>
      </c>
      <c r="K439" s="22">
        <f t="shared" si="31"/>
        <v>496267</v>
      </c>
      <c r="L439" s="19">
        <f t="shared" si="27"/>
        <v>6045897</v>
      </c>
      <c r="M439" s="19">
        <f t="shared" si="28"/>
        <v>604103</v>
      </c>
    </row>
    <row r="440" spans="1:13" ht="17.100000000000001" customHeight="1">
      <c r="A440" s="17" t="s">
        <v>20</v>
      </c>
      <c r="B440" s="30"/>
      <c r="C440" s="25" t="s">
        <v>986</v>
      </c>
      <c r="D440" s="31">
        <v>41376</v>
      </c>
      <c r="E440" s="19">
        <v>1122000</v>
      </c>
      <c r="F440" s="20">
        <v>936344</v>
      </c>
      <c r="G440" s="19">
        <f t="shared" si="26"/>
        <v>185656</v>
      </c>
      <c r="H440" s="19">
        <v>0</v>
      </c>
      <c r="I440" s="19">
        <v>0</v>
      </c>
      <c r="J440" s="21" t="s">
        <v>7</v>
      </c>
      <c r="K440" s="22">
        <f t="shared" si="31"/>
        <v>83731</v>
      </c>
      <c r="L440" s="19">
        <f t="shared" si="27"/>
        <v>1020075</v>
      </c>
      <c r="M440" s="19">
        <f t="shared" si="28"/>
        <v>101925</v>
      </c>
    </row>
    <row r="441" spans="1:13" ht="17.100000000000001" customHeight="1">
      <c r="A441" s="17" t="s">
        <v>20</v>
      </c>
      <c r="B441" s="30"/>
      <c r="C441" s="25" t="s">
        <v>987</v>
      </c>
      <c r="D441" s="31">
        <v>41376</v>
      </c>
      <c r="E441" s="19">
        <v>540000</v>
      </c>
      <c r="F441" s="20">
        <v>450646</v>
      </c>
      <c r="G441" s="19">
        <f t="shared" si="26"/>
        <v>89354</v>
      </c>
      <c r="H441" s="19">
        <v>0</v>
      </c>
      <c r="I441" s="19">
        <v>0</v>
      </c>
      <c r="J441" s="21" t="s">
        <v>7</v>
      </c>
      <c r="K441" s="22">
        <f t="shared" si="31"/>
        <v>40299</v>
      </c>
      <c r="L441" s="19">
        <f t="shared" si="27"/>
        <v>490945</v>
      </c>
      <c r="M441" s="19">
        <f t="shared" si="28"/>
        <v>49055</v>
      </c>
    </row>
    <row r="442" spans="1:13" ht="17.100000000000001" customHeight="1">
      <c r="A442" s="17" t="s">
        <v>20</v>
      </c>
      <c r="B442" s="30"/>
      <c r="C442" s="25" t="s">
        <v>988</v>
      </c>
      <c r="D442" s="31">
        <v>41380</v>
      </c>
      <c r="E442" s="19">
        <v>6650000</v>
      </c>
      <c r="F442" s="20">
        <v>5549630</v>
      </c>
      <c r="G442" s="19">
        <f t="shared" si="26"/>
        <v>1100370</v>
      </c>
      <c r="H442" s="19">
        <v>0</v>
      </c>
      <c r="I442" s="19">
        <v>0</v>
      </c>
      <c r="J442" s="21" t="s">
        <v>7</v>
      </c>
      <c r="K442" s="22">
        <f t="shared" si="31"/>
        <v>496267</v>
      </c>
      <c r="L442" s="19">
        <f t="shared" si="27"/>
        <v>6045897</v>
      </c>
      <c r="M442" s="19">
        <f t="shared" si="28"/>
        <v>604103</v>
      </c>
    </row>
    <row r="443" spans="1:13" ht="17.100000000000001" customHeight="1">
      <c r="A443" s="17" t="s">
        <v>20</v>
      </c>
      <c r="B443" s="30"/>
      <c r="C443" s="25" t="s">
        <v>989</v>
      </c>
      <c r="D443" s="31">
        <v>41381</v>
      </c>
      <c r="E443" s="19">
        <v>240000</v>
      </c>
      <c r="F443" s="20">
        <v>200288</v>
      </c>
      <c r="G443" s="19">
        <f t="shared" si="26"/>
        <v>39712</v>
      </c>
      <c r="H443" s="19">
        <v>0</v>
      </c>
      <c r="I443" s="19">
        <v>0</v>
      </c>
      <c r="J443" s="21" t="s">
        <v>7</v>
      </c>
      <c r="K443" s="22">
        <f t="shared" si="31"/>
        <v>17910</v>
      </c>
      <c r="L443" s="19">
        <f t="shared" si="27"/>
        <v>218198</v>
      </c>
      <c r="M443" s="19">
        <f t="shared" si="28"/>
        <v>21802</v>
      </c>
    </row>
    <row r="444" spans="1:13" ht="17.100000000000001" customHeight="1">
      <c r="A444" s="17" t="s">
        <v>20</v>
      </c>
      <c r="B444" s="30"/>
      <c r="C444" s="25" t="s">
        <v>990</v>
      </c>
      <c r="D444" s="31">
        <v>41382</v>
      </c>
      <c r="E444" s="19">
        <v>6650000</v>
      </c>
      <c r="F444" s="20">
        <v>5549630</v>
      </c>
      <c r="G444" s="19">
        <f t="shared" si="26"/>
        <v>1100370</v>
      </c>
      <c r="H444" s="19">
        <v>0</v>
      </c>
      <c r="I444" s="19">
        <v>0</v>
      </c>
      <c r="J444" s="21" t="s">
        <v>7</v>
      </c>
      <c r="K444" s="22">
        <f t="shared" si="31"/>
        <v>496267</v>
      </c>
      <c r="L444" s="19">
        <f t="shared" si="27"/>
        <v>6045897</v>
      </c>
      <c r="M444" s="19">
        <f t="shared" si="28"/>
        <v>604103</v>
      </c>
    </row>
    <row r="445" spans="1:13" ht="17.100000000000001" customHeight="1">
      <c r="A445" s="17" t="s">
        <v>20</v>
      </c>
      <c r="B445" s="30"/>
      <c r="C445" s="25" t="s">
        <v>998</v>
      </c>
      <c r="D445" s="31">
        <v>41383</v>
      </c>
      <c r="E445" s="28">
        <v>19830000</v>
      </c>
      <c r="F445" s="20">
        <v>16597567</v>
      </c>
      <c r="G445" s="19">
        <f t="shared" si="26"/>
        <v>3232433</v>
      </c>
      <c r="H445" s="19">
        <v>0</v>
      </c>
      <c r="I445" s="19">
        <v>0</v>
      </c>
      <c r="J445" s="21" t="s">
        <v>7</v>
      </c>
      <c r="K445" s="22">
        <f t="shared" si="31"/>
        <v>1457827</v>
      </c>
      <c r="L445" s="19">
        <f t="shared" si="27"/>
        <v>18055394</v>
      </c>
      <c r="M445" s="19">
        <f t="shared" si="28"/>
        <v>1774606</v>
      </c>
    </row>
    <row r="446" spans="1:13" ht="17.100000000000001" customHeight="1">
      <c r="A446" s="17" t="s">
        <v>20</v>
      </c>
      <c r="B446" s="30"/>
      <c r="C446" s="25" t="s">
        <v>999</v>
      </c>
      <c r="D446" s="31">
        <v>41418</v>
      </c>
      <c r="E446" s="19">
        <v>16565340</v>
      </c>
      <c r="F446" s="20">
        <v>13824287</v>
      </c>
      <c r="G446" s="19">
        <f t="shared" si="26"/>
        <v>2741053</v>
      </c>
      <c r="H446" s="19">
        <v>0</v>
      </c>
      <c r="I446" s="19">
        <v>0</v>
      </c>
      <c r="J446" s="21" t="s">
        <v>7</v>
      </c>
      <c r="K446" s="22">
        <f t="shared" si="31"/>
        <v>1236215</v>
      </c>
      <c r="L446" s="19">
        <f t="shared" si="27"/>
        <v>15060502</v>
      </c>
      <c r="M446" s="19">
        <f t="shared" si="28"/>
        <v>1504838</v>
      </c>
    </row>
    <row r="447" spans="1:13" ht="17.100000000000001" customHeight="1">
      <c r="A447" s="17" t="s">
        <v>20</v>
      </c>
      <c r="B447" s="30"/>
      <c r="C447" s="25" t="s">
        <v>991</v>
      </c>
      <c r="D447" s="31">
        <v>41453</v>
      </c>
      <c r="E447" s="19">
        <v>1319060</v>
      </c>
      <c r="F447" s="20">
        <v>1100796</v>
      </c>
      <c r="G447" s="19">
        <f t="shared" si="26"/>
        <v>218264</v>
      </c>
      <c r="H447" s="19">
        <v>0</v>
      </c>
      <c r="I447" s="19">
        <v>0</v>
      </c>
      <c r="J447" s="21" t="s">
        <v>7</v>
      </c>
      <c r="K447" s="22">
        <f t="shared" si="31"/>
        <v>98437</v>
      </c>
      <c r="L447" s="19">
        <f t="shared" si="27"/>
        <v>1199233</v>
      </c>
      <c r="M447" s="19">
        <f t="shared" si="28"/>
        <v>119827</v>
      </c>
    </row>
    <row r="448" spans="1:13" ht="17.100000000000001" customHeight="1">
      <c r="A448" s="17" t="s">
        <v>20</v>
      </c>
      <c r="B448" s="30"/>
      <c r="C448" s="25" t="s">
        <v>1000</v>
      </c>
      <c r="D448" s="31">
        <v>41481</v>
      </c>
      <c r="E448" s="19">
        <v>1364000</v>
      </c>
      <c r="F448" s="20">
        <v>1045595</v>
      </c>
      <c r="G448" s="19">
        <f t="shared" si="26"/>
        <v>318405</v>
      </c>
      <c r="H448" s="19">
        <v>0</v>
      </c>
      <c r="I448" s="19">
        <v>0</v>
      </c>
      <c r="J448" s="21" t="s">
        <v>7</v>
      </c>
      <c r="K448" s="22">
        <f t="shared" si="31"/>
        <v>143601</v>
      </c>
      <c r="L448" s="19">
        <f t="shared" si="27"/>
        <v>1189196</v>
      </c>
      <c r="M448" s="19">
        <f t="shared" si="28"/>
        <v>174804</v>
      </c>
    </row>
    <row r="449" spans="1:15" ht="17.100000000000001" customHeight="1">
      <c r="A449" s="17" t="s">
        <v>20</v>
      </c>
      <c r="B449" s="30"/>
      <c r="C449" s="25" t="s">
        <v>992</v>
      </c>
      <c r="D449" s="31">
        <v>41495</v>
      </c>
      <c r="E449" s="19">
        <v>220000</v>
      </c>
      <c r="F449" s="20">
        <v>168644</v>
      </c>
      <c r="G449" s="19">
        <f t="shared" si="26"/>
        <v>51356</v>
      </c>
      <c r="H449" s="19">
        <v>0</v>
      </c>
      <c r="I449" s="19">
        <v>0</v>
      </c>
      <c r="J449" s="21" t="s">
        <v>7</v>
      </c>
      <c r="K449" s="22">
        <f t="shared" si="31"/>
        <v>23162</v>
      </c>
      <c r="L449" s="19">
        <f t="shared" si="27"/>
        <v>191806</v>
      </c>
      <c r="M449" s="19">
        <f t="shared" si="28"/>
        <v>28194</v>
      </c>
    </row>
    <row r="450" spans="1:15" ht="17.100000000000001" customHeight="1">
      <c r="A450" s="17" t="s">
        <v>20</v>
      </c>
      <c r="B450" s="30"/>
      <c r="C450" s="25" t="s">
        <v>1001</v>
      </c>
      <c r="D450" s="31">
        <v>41502</v>
      </c>
      <c r="E450" s="19">
        <v>660000</v>
      </c>
      <c r="F450" s="20">
        <v>505933</v>
      </c>
      <c r="G450" s="19">
        <f t="shared" si="26"/>
        <v>154067</v>
      </c>
      <c r="H450" s="19">
        <v>0</v>
      </c>
      <c r="I450" s="19">
        <v>0</v>
      </c>
      <c r="J450" s="21" t="s">
        <v>7</v>
      </c>
      <c r="K450" s="22">
        <f t="shared" si="31"/>
        <v>69484</v>
      </c>
      <c r="L450" s="19">
        <f t="shared" si="27"/>
        <v>575417</v>
      </c>
      <c r="M450" s="19">
        <f t="shared" si="28"/>
        <v>84583</v>
      </c>
    </row>
    <row r="451" spans="1:15" ht="17.100000000000001" customHeight="1">
      <c r="A451" s="17" t="s">
        <v>20</v>
      </c>
      <c r="B451" s="30"/>
      <c r="C451" s="25" t="s">
        <v>1002</v>
      </c>
      <c r="D451" s="31">
        <v>41512</v>
      </c>
      <c r="E451" s="19">
        <v>660000</v>
      </c>
      <c r="F451" s="20">
        <v>505933</v>
      </c>
      <c r="G451" s="19">
        <f t="shared" si="26"/>
        <v>154067</v>
      </c>
      <c r="H451" s="19">
        <v>0</v>
      </c>
      <c r="I451" s="19">
        <v>0</v>
      </c>
      <c r="J451" s="21" t="s">
        <v>7</v>
      </c>
      <c r="K451" s="22">
        <f t="shared" si="31"/>
        <v>69484</v>
      </c>
      <c r="L451" s="19">
        <f t="shared" si="27"/>
        <v>575417</v>
      </c>
      <c r="M451" s="19">
        <f t="shared" si="28"/>
        <v>84583</v>
      </c>
    </row>
    <row r="452" spans="1:15" ht="17.100000000000001" customHeight="1">
      <c r="A452" s="17" t="s">
        <v>20</v>
      </c>
      <c r="B452" s="30"/>
      <c r="C452" s="25" t="s">
        <v>1003</v>
      </c>
      <c r="D452" s="31">
        <v>41589</v>
      </c>
      <c r="E452" s="19">
        <v>1650000</v>
      </c>
      <c r="F452" s="20">
        <v>1264833</v>
      </c>
      <c r="G452" s="19">
        <f t="shared" si="26"/>
        <v>385167</v>
      </c>
      <c r="H452" s="19">
        <v>0</v>
      </c>
      <c r="I452" s="19">
        <v>0</v>
      </c>
      <c r="J452" s="21" t="s">
        <v>7</v>
      </c>
      <c r="K452" s="22">
        <f t="shared" si="31"/>
        <v>173710</v>
      </c>
      <c r="L452" s="19">
        <f t="shared" si="27"/>
        <v>1438543</v>
      </c>
      <c r="M452" s="19">
        <f t="shared" si="28"/>
        <v>211457</v>
      </c>
    </row>
    <row r="453" spans="1:15" ht="17.100000000000001" customHeight="1">
      <c r="A453" s="17" t="s">
        <v>20</v>
      </c>
      <c r="B453" s="30"/>
      <c r="C453" s="25" t="s">
        <v>1004</v>
      </c>
      <c r="D453" s="31">
        <v>41589</v>
      </c>
      <c r="E453" s="19">
        <v>97900</v>
      </c>
      <c r="F453" s="20">
        <v>75047</v>
      </c>
      <c r="G453" s="19">
        <f t="shared" si="26"/>
        <v>22853</v>
      </c>
      <c r="H453" s="19">
        <v>0</v>
      </c>
      <c r="I453" s="19">
        <v>0</v>
      </c>
      <c r="J453" s="21" t="s">
        <v>7</v>
      </c>
      <c r="K453" s="22">
        <f t="shared" si="31"/>
        <v>10307</v>
      </c>
      <c r="L453" s="19">
        <f t="shared" si="27"/>
        <v>85354</v>
      </c>
      <c r="M453" s="19">
        <f t="shared" si="28"/>
        <v>12546</v>
      </c>
    </row>
    <row r="454" spans="1:15" ht="17.100000000000001" customHeight="1">
      <c r="A454" s="17" t="s">
        <v>20</v>
      </c>
      <c r="B454" s="30"/>
      <c r="C454" s="25" t="s">
        <v>1005</v>
      </c>
      <c r="D454" s="31">
        <v>41590</v>
      </c>
      <c r="E454" s="19">
        <v>169200</v>
      </c>
      <c r="F454" s="20">
        <v>129703</v>
      </c>
      <c r="G454" s="19">
        <f t="shared" si="26"/>
        <v>39497</v>
      </c>
      <c r="H454" s="19">
        <v>0</v>
      </c>
      <c r="I454" s="19">
        <v>0</v>
      </c>
      <c r="J454" s="21" t="s">
        <v>7</v>
      </c>
      <c r="K454" s="22">
        <f t="shared" si="31"/>
        <v>17813</v>
      </c>
      <c r="L454" s="19">
        <f t="shared" si="27"/>
        <v>147516</v>
      </c>
      <c r="M454" s="19">
        <f t="shared" si="28"/>
        <v>21684</v>
      </c>
    </row>
    <row r="455" spans="1:15" ht="17.100000000000001" customHeight="1">
      <c r="A455" s="17" t="s">
        <v>20</v>
      </c>
      <c r="B455" s="30"/>
      <c r="C455" s="25" t="s">
        <v>1006</v>
      </c>
      <c r="D455" s="31">
        <v>41590</v>
      </c>
      <c r="E455" s="19">
        <v>313500</v>
      </c>
      <c r="F455" s="20">
        <v>240318</v>
      </c>
      <c r="G455" s="19">
        <f t="shared" si="26"/>
        <v>73182</v>
      </c>
      <c r="H455" s="19">
        <v>0</v>
      </c>
      <c r="I455" s="19">
        <v>0</v>
      </c>
      <c r="J455" s="21" t="s">
        <v>7</v>
      </c>
      <c r="K455" s="22">
        <f t="shared" si="31"/>
        <v>33005</v>
      </c>
      <c r="L455" s="19">
        <f t="shared" si="27"/>
        <v>273323</v>
      </c>
      <c r="M455" s="19">
        <f t="shared" si="28"/>
        <v>40177</v>
      </c>
    </row>
    <row r="456" spans="1:15" ht="17.100000000000001" customHeight="1">
      <c r="A456" s="17" t="s">
        <v>20</v>
      </c>
      <c r="B456" s="30"/>
      <c r="C456" s="25" t="s">
        <v>1007</v>
      </c>
      <c r="D456" s="31">
        <v>41624</v>
      </c>
      <c r="E456" s="19">
        <v>56100</v>
      </c>
      <c r="F456" s="20">
        <v>43004</v>
      </c>
      <c r="G456" s="19">
        <f t="shared" si="26"/>
        <v>13096</v>
      </c>
      <c r="H456" s="19">
        <v>0</v>
      </c>
      <c r="I456" s="19">
        <v>0</v>
      </c>
      <c r="J456" s="21" t="s">
        <v>7</v>
      </c>
      <c r="K456" s="22">
        <f t="shared" si="31"/>
        <v>5906</v>
      </c>
      <c r="L456" s="19">
        <f t="shared" si="27"/>
        <v>48910</v>
      </c>
      <c r="M456" s="19">
        <f t="shared" si="28"/>
        <v>7190</v>
      </c>
    </row>
    <row r="457" spans="1:15" ht="17.100000000000001" customHeight="1">
      <c r="A457" s="17" t="s">
        <v>20</v>
      </c>
      <c r="B457" s="30"/>
      <c r="C457" s="25" t="s">
        <v>1008</v>
      </c>
      <c r="D457" s="31">
        <v>41640</v>
      </c>
      <c r="E457" s="19">
        <v>1782000</v>
      </c>
      <c r="F457" s="20">
        <v>1244903</v>
      </c>
      <c r="G457" s="19">
        <f t="shared" si="26"/>
        <v>537097</v>
      </c>
      <c r="H457" s="19">
        <v>0</v>
      </c>
      <c r="I457" s="19">
        <v>0</v>
      </c>
      <c r="J457" s="21" t="s">
        <v>7</v>
      </c>
      <c r="K457" s="22">
        <f t="shared" si="31"/>
        <v>242231</v>
      </c>
      <c r="L457" s="19">
        <f t="shared" si="27"/>
        <v>1487134</v>
      </c>
      <c r="M457" s="19">
        <f t="shared" si="28"/>
        <v>294866</v>
      </c>
      <c r="N457" s="3">
        <f t="shared" ref="N457:N483" si="32">N$8-D457</f>
        <v>364</v>
      </c>
      <c r="O457" s="7">
        <f>ROUND(N457/30,0)</f>
        <v>12</v>
      </c>
    </row>
    <row r="458" spans="1:15" ht="17.100000000000001" customHeight="1">
      <c r="A458" s="17" t="s">
        <v>20</v>
      </c>
      <c r="B458" s="30"/>
      <c r="C458" s="32" t="s">
        <v>1009</v>
      </c>
      <c r="D458" s="33" t="s">
        <v>1010</v>
      </c>
      <c r="E458" s="34">
        <v>888870</v>
      </c>
      <c r="F458" s="20">
        <v>602624</v>
      </c>
      <c r="G458" s="19">
        <f t="shared" ref="G458:G505" si="33">E458-F458</f>
        <v>286246</v>
      </c>
      <c r="H458" s="19">
        <v>0</v>
      </c>
      <c r="I458" s="19">
        <v>0</v>
      </c>
      <c r="J458" s="21" t="s">
        <v>7</v>
      </c>
      <c r="K458" s="22">
        <f t="shared" si="31"/>
        <v>129097</v>
      </c>
      <c r="L458" s="19">
        <f t="shared" ref="L458:L521" si="34">F458+K458</f>
        <v>731721</v>
      </c>
      <c r="M458" s="19">
        <f t="shared" ref="M458:M521" si="35">E458-L458</f>
        <v>157149</v>
      </c>
      <c r="N458" s="3">
        <f t="shared" si="32"/>
        <v>331</v>
      </c>
      <c r="O458" s="7">
        <f t="shared" ref="O458:O482" si="36">ROUND(N458/30,0)</f>
        <v>11</v>
      </c>
    </row>
    <row r="459" spans="1:15" ht="17.100000000000001" customHeight="1">
      <c r="A459" s="17" t="s">
        <v>20</v>
      </c>
      <c r="B459" s="30"/>
      <c r="C459" s="32" t="s">
        <v>1166</v>
      </c>
      <c r="D459" s="33" t="s">
        <v>1011</v>
      </c>
      <c r="E459" s="34">
        <v>10958000</v>
      </c>
      <c r="F459" s="20">
        <v>7429149</v>
      </c>
      <c r="G459" s="19">
        <f t="shared" si="33"/>
        <v>3528851</v>
      </c>
      <c r="H459" s="19">
        <v>0</v>
      </c>
      <c r="I459" s="19">
        <v>0</v>
      </c>
      <c r="J459" s="21" t="s">
        <v>7</v>
      </c>
      <c r="K459" s="22">
        <f t="shared" si="31"/>
        <v>1591512</v>
      </c>
      <c r="L459" s="19">
        <f t="shared" si="34"/>
        <v>9020661</v>
      </c>
      <c r="M459" s="19">
        <f t="shared" si="35"/>
        <v>1937339</v>
      </c>
      <c r="N459" s="3">
        <f t="shared" si="32"/>
        <v>313</v>
      </c>
      <c r="O459" s="7">
        <v>11</v>
      </c>
    </row>
    <row r="460" spans="1:15" ht="17.100000000000001" customHeight="1">
      <c r="A460" s="17" t="s">
        <v>20</v>
      </c>
      <c r="B460" s="30"/>
      <c r="C460" s="32" t="s">
        <v>1139</v>
      </c>
      <c r="D460" s="33" t="s">
        <v>1012</v>
      </c>
      <c r="E460" s="34">
        <v>13035000</v>
      </c>
      <c r="F460" s="20">
        <v>8837283</v>
      </c>
      <c r="G460" s="19">
        <f t="shared" si="33"/>
        <v>4197717</v>
      </c>
      <c r="H460" s="19">
        <v>0</v>
      </c>
      <c r="I460" s="19">
        <v>0</v>
      </c>
      <c r="J460" s="21" t="s">
        <v>7</v>
      </c>
      <c r="K460" s="22">
        <f t="shared" si="31"/>
        <v>1893170</v>
      </c>
      <c r="L460" s="19">
        <f t="shared" si="34"/>
        <v>10730453</v>
      </c>
      <c r="M460" s="19">
        <f t="shared" si="35"/>
        <v>2304547</v>
      </c>
      <c r="N460" s="3">
        <f t="shared" si="32"/>
        <v>307</v>
      </c>
      <c r="O460" s="7">
        <v>11</v>
      </c>
    </row>
    <row r="461" spans="1:15" ht="17.100000000000001" customHeight="1">
      <c r="A461" s="17" t="s">
        <v>20</v>
      </c>
      <c r="B461" s="30"/>
      <c r="C461" s="32" t="s">
        <v>1140</v>
      </c>
      <c r="D461" s="33" t="s">
        <v>1013</v>
      </c>
      <c r="E461" s="34">
        <v>9450000</v>
      </c>
      <c r="F461" s="20">
        <v>6016808</v>
      </c>
      <c r="G461" s="19">
        <f t="shared" si="33"/>
        <v>3433192</v>
      </c>
      <c r="H461" s="19">
        <v>0</v>
      </c>
      <c r="I461" s="19">
        <v>0</v>
      </c>
      <c r="J461" s="21" t="s">
        <v>7</v>
      </c>
      <c r="K461" s="22">
        <f t="shared" si="31"/>
        <v>1548370</v>
      </c>
      <c r="L461" s="19">
        <f t="shared" si="34"/>
        <v>7565178</v>
      </c>
      <c r="M461" s="19">
        <f t="shared" si="35"/>
        <v>1884822</v>
      </c>
      <c r="N461" s="3">
        <f t="shared" si="32"/>
        <v>265</v>
      </c>
      <c r="O461" s="7">
        <f t="shared" si="36"/>
        <v>9</v>
      </c>
    </row>
    <row r="462" spans="1:15" ht="17.100000000000001" customHeight="1">
      <c r="A462" s="17" t="s">
        <v>20</v>
      </c>
      <c r="B462" s="30"/>
      <c r="C462" s="32" t="s">
        <v>1141</v>
      </c>
      <c r="D462" s="33" t="s">
        <v>1014</v>
      </c>
      <c r="E462" s="34">
        <v>33712060</v>
      </c>
      <c r="F462" s="20">
        <v>21464443</v>
      </c>
      <c r="G462" s="19">
        <f t="shared" si="33"/>
        <v>12247617</v>
      </c>
      <c r="H462" s="19">
        <v>0</v>
      </c>
      <c r="I462" s="19">
        <v>0</v>
      </c>
      <c r="J462" s="21" t="s">
        <v>7</v>
      </c>
      <c r="K462" s="22">
        <f t="shared" si="31"/>
        <v>5523675</v>
      </c>
      <c r="L462" s="19">
        <f t="shared" si="34"/>
        <v>26988118</v>
      </c>
      <c r="M462" s="19">
        <f t="shared" si="35"/>
        <v>6723942</v>
      </c>
      <c r="N462" s="3">
        <f t="shared" si="32"/>
        <v>261</v>
      </c>
      <c r="O462" s="7">
        <f t="shared" si="36"/>
        <v>9</v>
      </c>
    </row>
    <row r="463" spans="1:15" ht="17.100000000000001" customHeight="1">
      <c r="A463" s="17" t="s">
        <v>20</v>
      </c>
      <c r="B463" s="30"/>
      <c r="C463" s="32" t="s">
        <v>1142</v>
      </c>
      <c r="D463" s="33" t="s">
        <v>1014</v>
      </c>
      <c r="E463" s="34">
        <v>592020</v>
      </c>
      <c r="F463" s="20">
        <v>376939</v>
      </c>
      <c r="G463" s="19">
        <f t="shared" si="33"/>
        <v>215081</v>
      </c>
      <c r="H463" s="19">
        <v>0</v>
      </c>
      <c r="I463" s="19">
        <v>0</v>
      </c>
      <c r="J463" s="21" t="s">
        <v>7</v>
      </c>
      <c r="K463" s="22">
        <f t="shared" si="31"/>
        <v>97002</v>
      </c>
      <c r="L463" s="19">
        <f t="shared" si="34"/>
        <v>473941</v>
      </c>
      <c r="M463" s="19">
        <f t="shared" si="35"/>
        <v>118079</v>
      </c>
      <c r="N463" s="3">
        <f t="shared" si="32"/>
        <v>261</v>
      </c>
      <c r="O463" s="7">
        <f t="shared" si="36"/>
        <v>9</v>
      </c>
    </row>
    <row r="464" spans="1:15" ht="17.100000000000001" customHeight="1">
      <c r="A464" s="17" t="s">
        <v>20</v>
      </c>
      <c r="B464" s="30"/>
      <c r="C464" s="32" t="s">
        <v>1015</v>
      </c>
      <c r="D464" s="33" t="s">
        <v>1014</v>
      </c>
      <c r="E464" s="34">
        <v>9450000</v>
      </c>
      <c r="F464" s="20">
        <v>6016808</v>
      </c>
      <c r="G464" s="19">
        <f t="shared" si="33"/>
        <v>3433192</v>
      </c>
      <c r="H464" s="19">
        <v>0</v>
      </c>
      <c r="I464" s="19">
        <v>0</v>
      </c>
      <c r="J464" s="21" t="s">
        <v>7</v>
      </c>
      <c r="K464" s="22">
        <f t="shared" si="31"/>
        <v>1548370</v>
      </c>
      <c r="L464" s="19">
        <f t="shared" si="34"/>
        <v>7565178</v>
      </c>
      <c r="M464" s="19">
        <f t="shared" si="35"/>
        <v>1884822</v>
      </c>
      <c r="N464" s="3">
        <f t="shared" si="32"/>
        <v>261</v>
      </c>
      <c r="O464" s="7">
        <f t="shared" si="36"/>
        <v>9</v>
      </c>
    </row>
    <row r="465" spans="1:15" ht="17.100000000000001" customHeight="1">
      <c r="A465" s="17" t="s">
        <v>20</v>
      </c>
      <c r="B465" s="30"/>
      <c r="C465" s="32" t="s">
        <v>1016</v>
      </c>
      <c r="D465" s="33" t="s">
        <v>1014</v>
      </c>
      <c r="E465" s="34">
        <v>9930000</v>
      </c>
      <c r="F465" s="20">
        <v>6322424</v>
      </c>
      <c r="G465" s="19">
        <f t="shared" si="33"/>
        <v>3607576</v>
      </c>
      <c r="H465" s="19">
        <v>0</v>
      </c>
      <c r="I465" s="19">
        <v>0</v>
      </c>
      <c r="J465" s="21" t="s">
        <v>7</v>
      </c>
      <c r="K465" s="22">
        <f t="shared" si="31"/>
        <v>1627017</v>
      </c>
      <c r="L465" s="19">
        <f t="shared" si="34"/>
        <v>7949441</v>
      </c>
      <c r="M465" s="19">
        <f t="shared" si="35"/>
        <v>1980559</v>
      </c>
      <c r="N465" s="3">
        <f t="shared" si="32"/>
        <v>261</v>
      </c>
      <c r="O465" s="7">
        <f t="shared" si="36"/>
        <v>9</v>
      </c>
    </row>
    <row r="466" spans="1:15" ht="17.100000000000001" customHeight="1">
      <c r="A466" s="17" t="s">
        <v>20</v>
      </c>
      <c r="B466" s="30"/>
      <c r="C466" s="32" t="s">
        <v>1143</v>
      </c>
      <c r="D466" s="33" t="s">
        <v>1014</v>
      </c>
      <c r="E466" s="34">
        <v>9594970</v>
      </c>
      <c r="F466" s="20">
        <v>6109110</v>
      </c>
      <c r="G466" s="19">
        <f t="shared" si="33"/>
        <v>3485860</v>
      </c>
      <c r="H466" s="19">
        <v>0</v>
      </c>
      <c r="I466" s="19">
        <v>0</v>
      </c>
      <c r="J466" s="21" t="s">
        <v>7</v>
      </c>
      <c r="K466" s="22">
        <f t="shared" si="31"/>
        <v>1572123</v>
      </c>
      <c r="L466" s="19">
        <f t="shared" si="34"/>
        <v>7681233</v>
      </c>
      <c r="M466" s="19">
        <f t="shared" si="35"/>
        <v>1913737</v>
      </c>
      <c r="N466" s="3">
        <f t="shared" si="32"/>
        <v>261</v>
      </c>
      <c r="O466" s="7">
        <f t="shared" si="36"/>
        <v>9</v>
      </c>
    </row>
    <row r="467" spans="1:15" ht="17.100000000000001" customHeight="1">
      <c r="A467" s="17" t="s">
        <v>20</v>
      </c>
      <c r="B467" s="30"/>
      <c r="C467" s="32" t="s">
        <v>1017</v>
      </c>
      <c r="D467" s="33" t="s">
        <v>1018</v>
      </c>
      <c r="E467" s="34">
        <v>9450000</v>
      </c>
      <c r="F467" s="20">
        <v>6016808</v>
      </c>
      <c r="G467" s="19">
        <f t="shared" si="33"/>
        <v>3433192</v>
      </c>
      <c r="H467" s="19">
        <v>0</v>
      </c>
      <c r="I467" s="19">
        <v>0</v>
      </c>
      <c r="J467" s="21" t="s">
        <v>7</v>
      </c>
      <c r="K467" s="22">
        <f t="shared" si="31"/>
        <v>1548370</v>
      </c>
      <c r="L467" s="19">
        <f t="shared" si="34"/>
        <v>7565178</v>
      </c>
      <c r="M467" s="19">
        <f t="shared" si="35"/>
        <v>1884822</v>
      </c>
      <c r="N467" s="3">
        <f t="shared" si="32"/>
        <v>258</v>
      </c>
      <c r="O467" s="7">
        <f t="shared" si="36"/>
        <v>9</v>
      </c>
    </row>
    <row r="468" spans="1:15" ht="17.100000000000001" customHeight="1">
      <c r="A468" s="17" t="s">
        <v>20</v>
      </c>
      <c r="B468" s="30"/>
      <c r="C468" s="32" t="s">
        <v>1019</v>
      </c>
      <c r="D468" s="33" t="s">
        <v>1020</v>
      </c>
      <c r="E468" s="34">
        <v>3948000</v>
      </c>
      <c r="F468" s="20">
        <v>2513689</v>
      </c>
      <c r="G468" s="19">
        <f t="shared" si="33"/>
        <v>1434311</v>
      </c>
      <c r="H468" s="19">
        <v>0</v>
      </c>
      <c r="I468" s="19">
        <v>0</v>
      </c>
      <c r="J468" s="21" t="s">
        <v>7</v>
      </c>
      <c r="K468" s="22">
        <f t="shared" si="31"/>
        <v>646874</v>
      </c>
      <c r="L468" s="19">
        <f t="shared" si="34"/>
        <v>3160563</v>
      </c>
      <c r="M468" s="19">
        <f t="shared" si="35"/>
        <v>787437</v>
      </c>
      <c r="N468" s="3">
        <f t="shared" si="32"/>
        <v>251</v>
      </c>
      <c r="O468" s="7">
        <v>9</v>
      </c>
    </row>
    <row r="469" spans="1:15" ht="17.100000000000001" customHeight="1">
      <c r="A469" s="17" t="s">
        <v>20</v>
      </c>
      <c r="B469" s="30"/>
      <c r="C469" s="32" t="s">
        <v>1021</v>
      </c>
      <c r="D469" s="33" t="s">
        <v>1020</v>
      </c>
      <c r="E469" s="34">
        <v>1860000</v>
      </c>
      <c r="F469" s="20">
        <v>1184261</v>
      </c>
      <c r="G469" s="19">
        <f t="shared" si="33"/>
        <v>675739</v>
      </c>
      <c r="H469" s="19">
        <v>0</v>
      </c>
      <c r="I469" s="19">
        <v>0</v>
      </c>
      <c r="J469" s="21" t="s">
        <v>7</v>
      </c>
      <c r="K469" s="22">
        <f t="shared" si="31"/>
        <v>304758</v>
      </c>
      <c r="L469" s="19">
        <f t="shared" si="34"/>
        <v>1489019</v>
      </c>
      <c r="M469" s="19">
        <f t="shared" si="35"/>
        <v>370981</v>
      </c>
      <c r="N469" s="3">
        <f t="shared" si="32"/>
        <v>251</v>
      </c>
      <c r="O469" s="7">
        <v>9</v>
      </c>
    </row>
    <row r="470" spans="1:15" ht="17.100000000000001" customHeight="1">
      <c r="A470" s="17" t="s">
        <v>20</v>
      </c>
      <c r="B470" s="30"/>
      <c r="C470" s="32" t="s">
        <v>1022</v>
      </c>
      <c r="D470" s="33" t="s">
        <v>1020</v>
      </c>
      <c r="E470" s="34">
        <v>975000</v>
      </c>
      <c r="F470" s="20">
        <v>620782</v>
      </c>
      <c r="G470" s="19">
        <f t="shared" si="33"/>
        <v>354218</v>
      </c>
      <c r="H470" s="19">
        <v>0</v>
      </c>
      <c r="I470" s="19">
        <v>0</v>
      </c>
      <c r="J470" s="21" t="s">
        <v>7</v>
      </c>
      <c r="K470" s="22">
        <f t="shared" si="31"/>
        <v>159752</v>
      </c>
      <c r="L470" s="19">
        <f t="shared" si="34"/>
        <v>780534</v>
      </c>
      <c r="M470" s="19">
        <f t="shared" si="35"/>
        <v>194466</v>
      </c>
      <c r="N470" s="3">
        <f t="shared" si="32"/>
        <v>251</v>
      </c>
      <c r="O470" s="7">
        <v>9</v>
      </c>
    </row>
    <row r="471" spans="1:15" ht="17.100000000000001" customHeight="1">
      <c r="A471" s="17" t="s">
        <v>20</v>
      </c>
      <c r="B471" s="30"/>
      <c r="C471" s="32" t="s">
        <v>1023</v>
      </c>
      <c r="D471" s="33" t="s">
        <v>1020</v>
      </c>
      <c r="E471" s="34">
        <v>6655970</v>
      </c>
      <c r="F471" s="20">
        <v>4237851</v>
      </c>
      <c r="G471" s="19">
        <f t="shared" si="33"/>
        <v>2418119</v>
      </c>
      <c r="H471" s="19">
        <v>0</v>
      </c>
      <c r="I471" s="19">
        <v>0</v>
      </c>
      <c r="J471" s="21" t="s">
        <v>7</v>
      </c>
      <c r="K471" s="22">
        <f t="shared" si="31"/>
        <v>1090572</v>
      </c>
      <c r="L471" s="19">
        <f t="shared" si="34"/>
        <v>5328423</v>
      </c>
      <c r="M471" s="19">
        <f t="shared" si="35"/>
        <v>1327547</v>
      </c>
      <c r="N471" s="3">
        <f t="shared" si="32"/>
        <v>251</v>
      </c>
      <c r="O471" s="7">
        <v>9</v>
      </c>
    </row>
    <row r="472" spans="1:15" ht="17.100000000000001" customHeight="1">
      <c r="A472" s="17" t="s">
        <v>20</v>
      </c>
      <c r="B472" s="30"/>
      <c r="C472" s="32" t="s">
        <v>1024</v>
      </c>
      <c r="D472" s="33" t="s">
        <v>1025</v>
      </c>
      <c r="E472" s="34">
        <v>1200000</v>
      </c>
      <c r="F472" s="20">
        <v>764039</v>
      </c>
      <c r="G472" s="19">
        <f t="shared" si="33"/>
        <v>435961</v>
      </c>
      <c r="H472" s="19">
        <v>0</v>
      </c>
      <c r="I472" s="19">
        <v>0</v>
      </c>
      <c r="J472" s="21" t="s">
        <v>7</v>
      </c>
      <c r="K472" s="22">
        <f t="shared" si="31"/>
        <v>196618</v>
      </c>
      <c r="L472" s="19">
        <f t="shared" si="34"/>
        <v>960657</v>
      </c>
      <c r="M472" s="19">
        <f t="shared" si="35"/>
        <v>239343</v>
      </c>
      <c r="N472" s="3">
        <f t="shared" si="32"/>
        <v>246</v>
      </c>
      <c r="O472" s="7">
        <v>9</v>
      </c>
    </row>
    <row r="473" spans="1:15" ht="17.100000000000001" customHeight="1">
      <c r="A473" s="17" t="s">
        <v>20</v>
      </c>
      <c r="B473" s="30"/>
      <c r="C473" s="32" t="s">
        <v>1026</v>
      </c>
      <c r="D473" s="33" t="s">
        <v>1027</v>
      </c>
      <c r="E473" s="34">
        <v>396000</v>
      </c>
      <c r="F473" s="20">
        <v>252133</v>
      </c>
      <c r="G473" s="19">
        <f t="shared" si="33"/>
        <v>143867</v>
      </c>
      <c r="H473" s="19">
        <v>0</v>
      </c>
      <c r="I473" s="19">
        <v>0</v>
      </c>
      <c r="J473" s="21" t="s">
        <v>7</v>
      </c>
      <c r="K473" s="22">
        <f t="shared" si="31"/>
        <v>64884</v>
      </c>
      <c r="L473" s="19">
        <f t="shared" si="34"/>
        <v>317017</v>
      </c>
      <c r="M473" s="19">
        <f t="shared" si="35"/>
        <v>78983</v>
      </c>
      <c r="N473" s="3">
        <f t="shared" si="32"/>
        <v>245</v>
      </c>
      <c r="O473" s="7">
        <v>9</v>
      </c>
    </row>
    <row r="474" spans="1:15" ht="17.100000000000001" customHeight="1">
      <c r="A474" s="17" t="s">
        <v>20</v>
      </c>
      <c r="B474" s="30"/>
      <c r="C474" s="32" t="s">
        <v>1028</v>
      </c>
      <c r="D474" s="33" t="s">
        <v>1027</v>
      </c>
      <c r="E474" s="34">
        <v>9075000</v>
      </c>
      <c r="F474" s="20">
        <v>5778046</v>
      </c>
      <c r="G474" s="19">
        <f t="shared" si="33"/>
        <v>3296954</v>
      </c>
      <c r="H474" s="19">
        <v>0</v>
      </c>
      <c r="I474" s="19">
        <v>0</v>
      </c>
      <c r="J474" s="21" t="s">
        <v>7</v>
      </c>
      <c r="K474" s="22">
        <f t="shared" si="31"/>
        <v>1486926</v>
      </c>
      <c r="L474" s="19">
        <f t="shared" si="34"/>
        <v>7264972</v>
      </c>
      <c r="M474" s="19">
        <f t="shared" si="35"/>
        <v>1810028</v>
      </c>
      <c r="N474" s="3">
        <f t="shared" si="32"/>
        <v>245</v>
      </c>
      <c r="O474" s="7">
        <v>9</v>
      </c>
    </row>
    <row r="475" spans="1:15" ht="17.100000000000001" customHeight="1">
      <c r="A475" s="17" t="s">
        <v>20</v>
      </c>
      <c r="B475" s="30"/>
      <c r="C475" s="30" t="s">
        <v>1029</v>
      </c>
      <c r="D475" s="33" t="s">
        <v>1030</v>
      </c>
      <c r="E475" s="34">
        <v>8008000</v>
      </c>
      <c r="F475" s="20">
        <v>4933457</v>
      </c>
      <c r="G475" s="19">
        <f t="shared" si="33"/>
        <v>3074543</v>
      </c>
      <c r="H475" s="19">
        <v>0</v>
      </c>
      <c r="I475" s="19">
        <v>0</v>
      </c>
      <c r="J475" s="21" t="s">
        <v>7</v>
      </c>
      <c r="K475" s="22">
        <f t="shared" si="31"/>
        <v>1386619</v>
      </c>
      <c r="L475" s="19">
        <f t="shared" si="34"/>
        <v>6320076</v>
      </c>
      <c r="M475" s="19">
        <f t="shared" si="35"/>
        <v>1687924</v>
      </c>
      <c r="N475" s="3">
        <f t="shared" si="32"/>
        <v>243</v>
      </c>
      <c r="O475" s="7">
        <f t="shared" si="36"/>
        <v>8</v>
      </c>
    </row>
    <row r="476" spans="1:15" ht="17.100000000000001" customHeight="1">
      <c r="A476" s="17" t="s">
        <v>20</v>
      </c>
      <c r="B476" s="30"/>
      <c r="C476" s="30" t="s">
        <v>1031</v>
      </c>
      <c r="D476" s="33" t="s">
        <v>1032</v>
      </c>
      <c r="E476" s="34">
        <v>11102660</v>
      </c>
      <c r="F476" s="20">
        <v>6839971</v>
      </c>
      <c r="G476" s="19">
        <f t="shared" si="33"/>
        <v>4262689</v>
      </c>
      <c r="H476" s="19">
        <v>0</v>
      </c>
      <c r="I476" s="19">
        <v>0</v>
      </c>
      <c r="J476" s="21" t="s">
        <v>7</v>
      </c>
      <c r="K476" s="22">
        <f t="shared" si="31"/>
        <v>1922473</v>
      </c>
      <c r="L476" s="19">
        <f t="shared" si="34"/>
        <v>8762444</v>
      </c>
      <c r="M476" s="19">
        <f t="shared" si="35"/>
        <v>2340216</v>
      </c>
      <c r="N476" s="3">
        <f t="shared" si="32"/>
        <v>233</v>
      </c>
      <c r="O476" s="7">
        <f t="shared" si="36"/>
        <v>8</v>
      </c>
    </row>
    <row r="477" spans="1:15" ht="17.100000000000001" customHeight="1">
      <c r="A477" s="17" t="s">
        <v>20</v>
      </c>
      <c r="B477" s="30"/>
      <c r="C477" s="30" t="s">
        <v>1033</v>
      </c>
      <c r="D477" s="33" t="s">
        <v>1032</v>
      </c>
      <c r="E477" s="34">
        <v>3095800</v>
      </c>
      <c r="F477" s="20">
        <v>1907217</v>
      </c>
      <c r="G477" s="19">
        <f t="shared" si="33"/>
        <v>1188583</v>
      </c>
      <c r="H477" s="19">
        <v>0</v>
      </c>
      <c r="I477" s="19">
        <v>0</v>
      </c>
      <c r="J477" s="21" t="s">
        <v>7</v>
      </c>
      <c r="K477" s="22">
        <f t="shared" si="31"/>
        <v>536051</v>
      </c>
      <c r="L477" s="19">
        <f t="shared" si="34"/>
        <v>2443268</v>
      </c>
      <c r="M477" s="19">
        <f t="shared" si="35"/>
        <v>652532</v>
      </c>
      <c r="N477" s="3">
        <f t="shared" si="32"/>
        <v>233</v>
      </c>
      <c r="O477" s="7">
        <f t="shared" si="36"/>
        <v>8</v>
      </c>
    </row>
    <row r="478" spans="1:15" ht="17.100000000000001" customHeight="1">
      <c r="A478" s="17" t="s">
        <v>20</v>
      </c>
      <c r="B478" s="30"/>
      <c r="C478" s="30" t="s">
        <v>1034</v>
      </c>
      <c r="D478" s="33" t="s">
        <v>1035</v>
      </c>
      <c r="E478" s="34">
        <v>6655040</v>
      </c>
      <c r="F478" s="20">
        <v>4099944</v>
      </c>
      <c r="G478" s="19">
        <f t="shared" si="33"/>
        <v>2555096</v>
      </c>
      <c r="H478" s="19">
        <v>0</v>
      </c>
      <c r="I478" s="19">
        <v>0</v>
      </c>
      <c r="J478" s="21" t="s">
        <v>7</v>
      </c>
      <c r="K478" s="22">
        <f t="shared" si="31"/>
        <v>1152348</v>
      </c>
      <c r="L478" s="19">
        <f t="shared" si="34"/>
        <v>5252292</v>
      </c>
      <c r="M478" s="19">
        <f t="shared" si="35"/>
        <v>1402748</v>
      </c>
      <c r="N478" s="3">
        <f t="shared" si="32"/>
        <v>225</v>
      </c>
      <c r="O478" s="7">
        <f t="shared" si="36"/>
        <v>8</v>
      </c>
    </row>
    <row r="479" spans="1:15" ht="17.100000000000001" customHeight="1">
      <c r="A479" s="17" t="s">
        <v>20</v>
      </c>
      <c r="B479" s="30"/>
      <c r="C479" s="30" t="s">
        <v>1074</v>
      </c>
      <c r="D479" s="33" t="s">
        <v>1036</v>
      </c>
      <c r="E479" s="34">
        <v>1190000</v>
      </c>
      <c r="F479" s="20">
        <v>733118</v>
      </c>
      <c r="G479" s="19">
        <f t="shared" si="33"/>
        <v>456882</v>
      </c>
      <c r="H479" s="19">
        <v>0</v>
      </c>
      <c r="I479" s="19">
        <v>0</v>
      </c>
      <c r="J479" s="21" t="s">
        <v>7</v>
      </c>
      <c r="K479" s="22">
        <f t="shared" si="31"/>
        <v>206054</v>
      </c>
      <c r="L479" s="19">
        <f t="shared" si="34"/>
        <v>939172</v>
      </c>
      <c r="M479" s="19">
        <f t="shared" si="35"/>
        <v>250828</v>
      </c>
      <c r="N479" s="3">
        <f t="shared" si="32"/>
        <v>223</v>
      </c>
      <c r="O479" s="7">
        <v>8</v>
      </c>
    </row>
    <row r="480" spans="1:15" ht="17.100000000000001" customHeight="1">
      <c r="A480" s="17" t="s">
        <v>20</v>
      </c>
      <c r="B480" s="30"/>
      <c r="C480" s="30" t="s">
        <v>1037</v>
      </c>
      <c r="D480" s="33" t="s">
        <v>1036</v>
      </c>
      <c r="E480" s="34">
        <v>9555770</v>
      </c>
      <c r="F480" s="20">
        <v>5886985</v>
      </c>
      <c r="G480" s="19">
        <f t="shared" si="33"/>
        <v>3668785</v>
      </c>
      <c r="H480" s="19">
        <v>0</v>
      </c>
      <c r="I480" s="19">
        <v>0</v>
      </c>
      <c r="J480" s="21" t="s">
        <v>7</v>
      </c>
      <c r="K480" s="22">
        <f t="shared" si="31"/>
        <v>1654622</v>
      </c>
      <c r="L480" s="19">
        <f t="shared" si="34"/>
        <v>7541607</v>
      </c>
      <c r="M480" s="19">
        <f t="shared" si="35"/>
        <v>2014163</v>
      </c>
      <c r="N480" s="3">
        <f t="shared" si="32"/>
        <v>223</v>
      </c>
      <c r="O480" s="7">
        <v>8</v>
      </c>
    </row>
    <row r="481" spans="1:15" ht="17.100000000000001" customHeight="1">
      <c r="A481" s="17" t="s">
        <v>20</v>
      </c>
      <c r="B481" s="30"/>
      <c r="C481" s="30" t="s">
        <v>1044</v>
      </c>
      <c r="D481" s="33" t="s">
        <v>1038</v>
      </c>
      <c r="E481" s="34">
        <v>3540000</v>
      </c>
      <c r="F481" s="20">
        <v>2034790</v>
      </c>
      <c r="G481" s="19">
        <f t="shared" si="33"/>
        <v>1505210</v>
      </c>
      <c r="H481" s="19">
        <v>0</v>
      </c>
      <c r="I481" s="19">
        <v>0</v>
      </c>
      <c r="J481" s="21" t="s">
        <v>7</v>
      </c>
      <c r="K481" s="22">
        <f t="shared" si="31"/>
        <v>678850</v>
      </c>
      <c r="L481" s="19">
        <f t="shared" si="34"/>
        <v>2713640</v>
      </c>
      <c r="M481" s="19">
        <f t="shared" si="35"/>
        <v>826360</v>
      </c>
      <c r="N481" s="3">
        <f t="shared" si="32"/>
        <v>173</v>
      </c>
      <c r="O481" s="7">
        <f t="shared" si="36"/>
        <v>6</v>
      </c>
    </row>
    <row r="482" spans="1:15" ht="17.100000000000001" customHeight="1">
      <c r="A482" s="17" t="s">
        <v>20</v>
      </c>
      <c r="B482" s="30"/>
      <c r="C482" s="30" t="s">
        <v>1075</v>
      </c>
      <c r="D482" s="33" t="s">
        <v>1039</v>
      </c>
      <c r="E482" s="34">
        <v>9800000</v>
      </c>
      <c r="F482" s="20">
        <v>5633035</v>
      </c>
      <c r="G482" s="19">
        <f t="shared" si="33"/>
        <v>4166965</v>
      </c>
      <c r="H482" s="19">
        <v>0</v>
      </c>
      <c r="I482" s="19">
        <v>0</v>
      </c>
      <c r="J482" s="21" t="s">
        <v>7</v>
      </c>
      <c r="K482" s="22">
        <f t="shared" si="31"/>
        <v>1879301</v>
      </c>
      <c r="L482" s="19">
        <f t="shared" si="34"/>
        <v>7512336</v>
      </c>
      <c r="M482" s="19">
        <f t="shared" si="35"/>
        <v>2287664</v>
      </c>
      <c r="N482" s="3">
        <f t="shared" si="32"/>
        <v>166</v>
      </c>
      <c r="O482" s="7">
        <f t="shared" si="36"/>
        <v>6</v>
      </c>
    </row>
    <row r="483" spans="1:15" ht="17.100000000000001" customHeight="1">
      <c r="A483" s="17" t="s">
        <v>20</v>
      </c>
      <c r="B483" s="30"/>
      <c r="C483" s="30" t="s">
        <v>1076</v>
      </c>
      <c r="D483" s="33" t="s">
        <v>1040</v>
      </c>
      <c r="E483" s="34">
        <v>9450000</v>
      </c>
      <c r="F483" s="20">
        <v>5236871</v>
      </c>
      <c r="G483" s="19">
        <f t="shared" si="33"/>
        <v>4213129</v>
      </c>
      <c r="H483" s="19">
        <v>0</v>
      </c>
      <c r="I483" s="19">
        <v>0</v>
      </c>
      <c r="J483" s="21" t="s">
        <v>7</v>
      </c>
      <c r="K483" s="22">
        <f t="shared" si="31"/>
        <v>1900121</v>
      </c>
      <c r="L483" s="19">
        <f t="shared" si="34"/>
        <v>7136992</v>
      </c>
      <c r="M483" s="19">
        <f t="shared" si="35"/>
        <v>2313008</v>
      </c>
      <c r="N483" s="3">
        <f t="shared" si="32"/>
        <v>131</v>
      </c>
      <c r="O483" s="7">
        <v>5</v>
      </c>
    </row>
    <row r="484" spans="1:15" ht="17.100000000000001" customHeight="1">
      <c r="A484" s="17" t="s">
        <v>20</v>
      </c>
      <c r="B484" s="30"/>
      <c r="C484" s="30" t="s">
        <v>1144</v>
      </c>
      <c r="D484" s="33" t="s">
        <v>1110</v>
      </c>
      <c r="E484" s="34">
        <v>1527400</v>
      </c>
      <c r="F484" s="20">
        <v>631452.6166666667</v>
      </c>
      <c r="G484" s="19">
        <f t="shared" si="33"/>
        <v>895947.3833333333</v>
      </c>
      <c r="H484" s="19">
        <v>0</v>
      </c>
      <c r="I484" s="19">
        <v>0</v>
      </c>
      <c r="J484" s="21" t="s">
        <v>7</v>
      </c>
      <c r="K484" s="22">
        <f t="shared" si="31"/>
        <v>404072</v>
      </c>
      <c r="L484" s="19">
        <f t="shared" si="34"/>
        <v>1035524.6166666667</v>
      </c>
      <c r="M484" s="19">
        <f t="shared" si="35"/>
        <v>491875.3833333333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1145</v>
      </c>
      <c r="D485" s="33" t="s">
        <v>1109</v>
      </c>
      <c r="E485" s="34">
        <v>2200000</v>
      </c>
      <c r="F485" s="20">
        <v>909516.66666666663</v>
      </c>
      <c r="G485" s="19">
        <f t="shared" si="33"/>
        <v>1290483.3333333335</v>
      </c>
      <c r="H485" s="19">
        <v>0</v>
      </c>
      <c r="I485" s="19">
        <v>0</v>
      </c>
      <c r="J485" s="21" t="s">
        <v>7</v>
      </c>
      <c r="K485" s="22">
        <f t="shared" si="31"/>
        <v>582008</v>
      </c>
      <c r="L485" s="19">
        <f t="shared" si="34"/>
        <v>1491524.6666666665</v>
      </c>
      <c r="M485" s="19">
        <f t="shared" si="35"/>
        <v>708475.33333333349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1146</v>
      </c>
      <c r="D486" s="33" t="s">
        <v>1111</v>
      </c>
      <c r="E486" s="34">
        <v>1440000</v>
      </c>
      <c r="F486" s="20">
        <v>541200</v>
      </c>
      <c r="G486" s="19">
        <f t="shared" si="33"/>
        <v>898800</v>
      </c>
      <c r="H486" s="19">
        <v>0</v>
      </c>
      <c r="I486" s="19">
        <v>0</v>
      </c>
      <c r="J486" s="21" t="s">
        <v>7</v>
      </c>
      <c r="K486" s="22">
        <f t="shared" si="31"/>
        <v>405359</v>
      </c>
      <c r="L486" s="19">
        <f t="shared" si="34"/>
        <v>946559</v>
      </c>
      <c r="M486" s="19">
        <f t="shared" si="35"/>
        <v>493441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1147</v>
      </c>
      <c r="D487" s="33" t="s">
        <v>1112</v>
      </c>
      <c r="E487" s="34">
        <v>1199000</v>
      </c>
      <c r="F487" s="20">
        <v>450624.16666666663</v>
      </c>
      <c r="G487" s="19">
        <f t="shared" si="33"/>
        <v>748375.83333333337</v>
      </c>
      <c r="H487" s="19">
        <v>0</v>
      </c>
      <c r="I487" s="19">
        <v>0</v>
      </c>
      <c r="J487" s="21" t="s">
        <v>7</v>
      </c>
      <c r="K487" s="22">
        <f t="shared" si="31"/>
        <v>337518</v>
      </c>
      <c r="L487" s="19">
        <f t="shared" si="34"/>
        <v>788142.16666666663</v>
      </c>
      <c r="M487" s="19">
        <f t="shared" si="35"/>
        <v>410857.83333333337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1148</v>
      </c>
      <c r="D488" s="33" t="s">
        <v>1112</v>
      </c>
      <c r="E488" s="34">
        <v>13374890</v>
      </c>
      <c r="F488" s="20">
        <v>5026729.4916666672</v>
      </c>
      <c r="G488" s="19">
        <f t="shared" si="33"/>
        <v>8348160.5083333328</v>
      </c>
      <c r="H488" s="19">
        <v>0</v>
      </c>
      <c r="I488" s="19">
        <v>0</v>
      </c>
      <c r="J488" s="21" t="s">
        <v>7</v>
      </c>
      <c r="K488" s="22">
        <f t="shared" si="31"/>
        <v>3765020</v>
      </c>
      <c r="L488" s="19">
        <f t="shared" si="34"/>
        <v>8791749.4916666672</v>
      </c>
      <c r="M488" s="19">
        <f t="shared" si="35"/>
        <v>4583140.5083333328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1149</v>
      </c>
      <c r="D489" s="33" t="s">
        <v>1113</v>
      </c>
      <c r="E489" s="34">
        <v>4755540</v>
      </c>
      <c r="F489" s="20">
        <v>1787290.4500000002</v>
      </c>
      <c r="G489" s="19">
        <f t="shared" si="33"/>
        <v>2968249.55</v>
      </c>
      <c r="H489" s="19">
        <v>0</v>
      </c>
      <c r="I489" s="19">
        <v>0</v>
      </c>
      <c r="J489" s="21" t="s">
        <v>7</v>
      </c>
      <c r="K489" s="22">
        <f t="shared" si="31"/>
        <v>1338681</v>
      </c>
      <c r="L489" s="19">
        <f t="shared" si="34"/>
        <v>3125971.45</v>
      </c>
      <c r="M489" s="19">
        <f t="shared" si="35"/>
        <v>1629568.5499999998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1150</v>
      </c>
      <c r="D490" s="33" t="s">
        <v>1114</v>
      </c>
      <c r="E490" s="34">
        <v>3619440</v>
      </c>
      <c r="F490" s="20">
        <v>1360306.2</v>
      </c>
      <c r="G490" s="19">
        <f t="shared" si="33"/>
        <v>2259133.7999999998</v>
      </c>
      <c r="H490" s="19">
        <v>0</v>
      </c>
      <c r="I490" s="19">
        <v>0</v>
      </c>
      <c r="J490" s="21" t="s">
        <v>7</v>
      </c>
      <c r="K490" s="22">
        <f t="shared" si="31"/>
        <v>1018869</v>
      </c>
      <c r="L490" s="19">
        <f t="shared" si="34"/>
        <v>2379175.2000000002</v>
      </c>
      <c r="M490" s="19">
        <f t="shared" si="35"/>
        <v>1240264.7999999998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1151</v>
      </c>
      <c r="D491" s="33" t="s">
        <v>1115</v>
      </c>
      <c r="E491" s="34">
        <v>6513240</v>
      </c>
      <c r="F491" s="20">
        <v>2447892.7000000002</v>
      </c>
      <c r="G491" s="19">
        <f t="shared" si="33"/>
        <v>4065347.3</v>
      </c>
      <c r="H491" s="19">
        <v>0</v>
      </c>
      <c r="I491" s="19">
        <v>0</v>
      </c>
      <c r="J491" s="21" t="s">
        <v>7</v>
      </c>
      <c r="K491" s="22">
        <f t="shared" si="31"/>
        <v>1833472</v>
      </c>
      <c r="L491" s="19">
        <f t="shared" si="34"/>
        <v>4281364.7</v>
      </c>
      <c r="M491" s="19">
        <f t="shared" si="35"/>
        <v>2231875.2999999998</v>
      </c>
      <c r="N491" s="3"/>
      <c r="O491" s="7"/>
    </row>
    <row r="492" spans="1:15" ht="17.100000000000001" customHeight="1">
      <c r="A492" s="17" t="s">
        <v>1136</v>
      </c>
      <c r="B492" s="30"/>
      <c r="C492" s="30" t="s">
        <v>1152</v>
      </c>
      <c r="D492" s="31">
        <v>42117</v>
      </c>
      <c r="E492" s="34">
        <v>3861000</v>
      </c>
      <c r="F492" s="20">
        <v>1305983.25</v>
      </c>
      <c r="G492" s="19">
        <f t="shared" si="33"/>
        <v>2555016.75</v>
      </c>
      <c r="H492" s="19">
        <v>0</v>
      </c>
      <c r="I492" s="19">
        <v>0</v>
      </c>
      <c r="J492" s="21">
        <v>0.45100000000000001</v>
      </c>
      <c r="K492" s="22">
        <f t="shared" si="31"/>
        <v>1152313</v>
      </c>
      <c r="L492" s="19">
        <f t="shared" si="34"/>
        <v>2458296.25</v>
      </c>
      <c r="M492" s="19">
        <f t="shared" si="35"/>
        <v>1402703.75</v>
      </c>
      <c r="N492" s="3"/>
      <c r="O492" s="7"/>
    </row>
    <row r="493" spans="1:15" ht="17.100000000000001" customHeight="1">
      <c r="A493" s="17" t="s">
        <v>20</v>
      </c>
      <c r="B493" s="30"/>
      <c r="C493" s="30" t="s">
        <v>1153</v>
      </c>
      <c r="D493" s="33" t="s">
        <v>1116</v>
      </c>
      <c r="E493" s="34">
        <v>7821500</v>
      </c>
      <c r="F493" s="20">
        <v>2645622.375</v>
      </c>
      <c r="G493" s="19">
        <f t="shared" si="33"/>
        <v>5175877.625</v>
      </c>
      <c r="H493" s="19">
        <v>0</v>
      </c>
      <c r="I493" s="19">
        <v>0</v>
      </c>
      <c r="J493" s="21" t="s">
        <v>7</v>
      </c>
      <c r="K493" s="22">
        <f t="shared" si="31"/>
        <v>2334321</v>
      </c>
      <c r="L493" s="19">
        <f t="shared" si="34"/>
        <v>4979943.375</v>
      </c>
      <c r="M493" s="19">
        <f t="shared" si="35"/>
        <v>2841556.625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1154</v>
      </c>
      <c r="D494" s="33" t="s">
        <v>1116</v>
      </c>
      <c r="E494" s="34">
        <v>9000000</v>
      </c>
      <c r="F494" s="20">
        <v>3044250</v>
      </c>
      <c r="G494" s="19">
        <f t="shared" si="33"/>
        <v>5955750</v>
      </c>
      <c r="H494" s="19">
        <v>0</v>
      </c>
      <c r="I494" s="19">
        <v>0</v>
      </c>
      <c r="J494" s="21" t="s">
        <v>7</v>
      </c>
      <c r="K494" s="22">
        <f t="shared" si="31"/>
        <v>2686043</v>
      </c>
      <c r="L494" s="19">
        <f t="shared" si="34"/>
        <v>5730293</v>
      </c>
      <c r="M494" s="19">
        <f t="shared" si="35"/>
        <v>3269707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1155</v>
      </c>
      <c r="D495" s="33" t="s">
        <v>1117</v>
      </c>
      <c r="E495" s="34">
        <v>1789700</v>
      </c>
      <c r="F495" s="20">
        <v>538103.13333333342</v>
      </c>
      <c r="G495" s="19">
        <f t="shared" si="33"/>
        <v>1251596.8666666667</v>
      </c>
      <c r="H495" s="19">
        <v>0</v>
      </c>
      <c r="I495" s="19">
        <v>0</v>
      </c>
      <c r="J495" s="21" t="s">
        <v>7</v>
      </c>
      <c r="K495" s="22">
        <f t="shared" ref="K495:K505" si="37">ROUND((G495)*0.451,0)</f>
        <v>564470</v>
      </c>
      <c r="L495" s="19">
        <f t="shared" si="34"/>
        <v>1102573.1333333333</v>
      </c>
      <c r="M495" s="19">
        <f t="shared" si="35"/>
        <v>687126.8666666667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1156</v>
      </c>
      <c r="D496" s="33" t="s">
        <v>1117</v>
      </c>
      <c r="E496" s="34">
        <v>1876000</v>
      </c>
      <c r="F496" s="20">
        <v>564050.66666666663</v>
      </c>
      <c r="G496" s="19">
        <f t="shared" si="33"/>
        <v>1311949.3333333335</v>
      </c>
      <c r="H496" s="19">
        <v>0</v>
      </c>
      <c r="I496" s="19">
        <v>0</v>
      </c>
      <c r="J496" s="21" t="s">
        <v>7</v>
      </c>
      <c r="K496" s="22">
        <f t="shared" si="37"/>
        <v>591689</v>
      </c>
      <c r="L496" s="19">
        <f t="shared" si="34"/>
        <v>1155739.6666666665</v>
      </c>
      <c r="M496" s="19">
        <f t="shared" si="35"/>
        <v>720260.33333333349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1157</v>
      </c>
      <c r="D497" s="33" t="s">
        <v>1118</v>
      </c>
      <c r="E497" s="34">
        <v>2970000</v>
      </c>
      <c r="F497" s="20">
        <v>892980</v>
      </c>
      <c r="G497" s="19">
        <f t="shared" si="33"/>
        <v>2077020</v>
      </c>
      <c r="H497" s="19">
        <v>0</v>
      </c>
      <c r="I497" s="19">
        <v>0</v>
      </c>
      <c r="J497" s="21" t="s">
        <v>7</v>
      </c>
      <c r="K497" s="22">
        <f t="shared" si="37"/>
        <v>936736</v>
      </c>
      <c r="L497" s="19">
        <f t="shared" si="34"/>
        <v>1829716</v>
      </c>
      <c r="M497" s="19">
        <f t="shared" si="35"/>
        <v>1140284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1158</v>
      </c>
      <c r="D498" s="33" t="s">
        <v>1119</v>
      </c>
      <c r="E498" s="34">
        <v>396000</v>
      </c>
      <c r="F498" s="20">
        <v>119064</v>
      </c>
      <c r="G498" s="19">
        <f t="shared" si="33"/>
        <v>276936</v>
      </c>
      <c r="H498" s="19">
        <v>0</v>
      </c>
      <c r="I498" s="19">
        <v>0</v>
      </c>
      <c r="J498" s="21" t="s">
        <v>7</v>
      </c>
      <c r="K498" s="22">
        <f t="shared" si="37"/>
        <v>124898</v>
      </c>
      <c r="L498" s="19">
        <f t="shared" si="34"/>
        <v>243962</v>
      </c>
      <c r="M498" s="19">
        <f t="shared" si="35"/>
        <v>152038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1159</v>
      </c>
      <c r="D499" s="33" t="s">
        <v>1120</v>
      </c>
      <c r="E499" s="34">
        <v>5808000</v>
      </c>
      <c r="F499" s="20">
        <v>1527988</v>
      </c>
      <c r="G499" s="19">
        <f t="shared" si="33"/>
        <v>4280012</v>
      </c>
      <c r="H499" s="19">
        <v>0</v>
      </c>
      <c r="I499" s="19">
        <v>0</v>
      </c>
      <c r="J499" s="21" t="s">
        <v>7</v>
      </c>
      <c r="K499" s="22">
        <f t="shared" si="37"/>
        <v>1930285</v>
      </c>
      <c r="L499" s="19">
        <f t="shared" si="34"/>
        <v>3458273</v>
      </c>
      <c r="M499" s="19">
        <f t="shared" si="35"/>
        <v>2349727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1160</v>
      </c>
      <c r="D500" s="33" t="s">
        <v>1120</v>
      </c>
      <c r="E500" s="34">
        <v>29900000</v>
      </c>
      <c r="F500" s="20">
        <v>7866191.666666667</v>
      </c>
      <c r="G500" s="19">
        <f t="shared" si="33"/>
        <v>22033808.333333332</v>
      </c>
      <c r="H500" s="19">
        <v>0</v>
      </c>
      <c r="I500" s="19">
        <v>0</v>
      </c>
      <c r="J500" s="21" t="s">
        <v>7</v>
      </c>
      <c r="K500" s="22">
        <f t="shared" si="37"/>
        <v>9937248</v>
      </c>
      <c r="L500" s="19">
        <f t="shared" si="34"/>
        <v>17803439.666666668</v>
      </c>
      <c r="M500" s="19">
        <f t="shared" si="35"/>
        <v>12096560.333333332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1161</v>
      </c>
      <c r="D501" s="33" t="s">
        <v>1121</v>
      </c>
      <c r="E501" s="34">
        <v>2500000</v>
      </c>
      <c r="F501" s="20">
        <v>657708.33333333326</v>
      </c>
      <c r="G501" s="19">
        <f t="shared" si="33"/>
        <v>1842291.6666666667</v>
      </c>
      <c r="H501" s="19">
        <v>0</v>
      </c>
      <c r="I501" s="19">
        <v>0</v>
      </c>
      <c r="J501" s="21" t="s">
        <v>7</v>
      </c>
      <c r="K501" s="22">
        <f t="shared" si="37"/>
        <v>830874</v>
      </c>
      <c r="L501" s="19">
        <f t="shared" si="34"/>
        <v>1488582.3333333333</v>
      </c>
      <c r="M501" s="19">
        <f t="shared" si="35"/>
        <v>1011417.6666666667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1162</v>
      </c>
      <c r="D502" s="33" t="s">
        <v>1122</v>
      </c>
      <c r="E502" s="34">
        <v>2633440</v>
      </c>
      <c r="F502" s="20">
        <v>692814.17333333322</v>
      </c>
      <c r="G502" s="19">
        <f t="shared" si="33"/>
        <v>1940625.8266666667</v>
      </c>
      <c r="H502" s="19">
        <v>0</v>
      </c>
      <c r="I502" s="19">
        <v>0</v>
      </c>
      <c r="J502" s="21" t="s">
        <v>7</v>
      </c>
      <c r="K502" s="22">
        <f t="shared" si="37"/>
        <v>875222</v>
      </c>
      <c r="L502" s="19">
        <f t="shared" si="34"/>
        <v>1568036.1733333333</v>
      </c>
      <c r="M502" s="19">
        <f t="shared" si="35"/>
        <v>1065403.8266666667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1163</v>
      </c>
      <c r="D503" s="33" t="s">
        <v>1123</v>
      </c>
      <c r="E503" s="34">
        <v>8020000</v>
      </c>
      <c r="F503" s="20">
        <v>1808510</v>
      </c>
      <c r="G503" s="19">
        <f t="shared" si="33"/>
        <v>6211490</v>
      </c>
      <c r="H503" s="19">
        <v>0</v>
      </c>
      <c r="I503" s="19">
        <v>0</v>
      </c>
      <c r="J503" s="21" t="s">
        <v>7</v>
      </c>
      <c r="K503" s="22">
        <f t="shared" si="37"/>
        <v>2801382</v>
      </c>
      <c r="L503" s="19">
        <f t="shared" si="34"/>
        <v>4609892</v>
      </c>
      <c r="M503" s="19">
        <f t="shared" si="35"/>
        <v>3410108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1164</v>
      </c>
      <c r="D504" s="33" t="s">
        <v>1124</v>
      </c>
      <c r="E504" s="34">
        <v>1078000</v>
      </c>
      <c r="F504" s="20">
        <v>202574.16666666669</v>
      </c>
      <c r="G504" s="19">
        <f t="shared" si="33"/>
        <v>875425.83333333326</v>
      </c>
      <c r="H504" s="19">
        <v>0</v>
      </c>
      <c r="I504" s="19">
        <v>0</v>
      </c>
      <c r="J504" s="21" t="s">
        <v>7</v>
      </c>
      <c r="K504" s="22">
        <f t="shared" si="37"/>
        <v>394817</v>
      </c>
      <c r="L504" s="19">
        <f t="shared" si="34"/>
        <v>597391.16666666674</v>
      </c>
      <c r="M504" s="19">
        <f t="shared" si="35"/>
        <v>480608.83333333326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1165</v>
      </c>
      <c r="D505" s="31">
        <v>42325</v>
      </c>
      <c r="E505" s="34">
        <v>4728900</v>
      </c>
      <c r="F505" s="20">
        <v>177727.82499999998</v>
      </c>
      <c r="G505" s="19">
        <f t="shared" si="33"/>
        <v>4551172.1749999998</v>
      </c>
      <c r="H505" s="19">
        <v>0</v>
      </c>
      <c r="I505" s="19">
        <v>0</v>
      </c>
      <c r="J505" s="21" t="s">
        <v>7</v>
      </c>
      <c r="K505" s="22">
        <f t="shared" si="37"/>
        <v>2052579</v>
      </c>
      <c r="L505" s="19">
        <f t="shared" si="34"/>
        <v>2230306.8250000002</v>
      </c>
      <c r="M505" s="19">
        <f t="shared" si="35"/>
        <v>2498593.1749999998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1171</v>
      </c>
      <c r="D506" s="31">
        <v>42386</v>
      </c>
      <c r="E506" s="38">
        <v>202500</v>
      </c>
      <c r="F506" s="19">
        <v>0</v>
      </c>
      <c r="G506" s="19">
        <v>0</v>
      </c>
      <c r="H506" s="19">
        <v>202500</v>
      </c>
      <c r="I506" s="19">
        <v>0</v>
      </c>
      <c r="J506" s="21" t="s">
        <v>7</v>
      </c>
      <c r="K506" s="22">
        <f>ROUND((H506)*0.451*S506/12,0)</f>
        <v>83717</v>
      </c>
      <c r="L506" s="19">
        <f t="shared" si="34"/>
        <v>83717</v>
      </c>
      <c r="M506" s="19">
        <f t="shared" si="35"/>
        <v>118783</v>
      </c>
      <c r="N506" s="3"/>
      <c r="O506" s="7"/>
      <c r="S506" s="1">
        <v>11</v>
      </c>
    </row>
    <row r="507" spans="1:19" ht="17.100000000000001" customHeight="1">
      <c r="A507" s="17" t="s">
        <v>20</v>
      </c>
      <c r="B507" s="30"/>
      <c r="C507" s="30" t="s">
        <v>1172</v>
      </c>
      <c r="D507" s="31">
        <v>42404</v>
      </c>
      <c r="E507" s="38">
        <v>352000</v>
      </c>
      <c r="F507" s="19">
        <v>0</v>
      </c>
      <c r="G507" s="19">
        <v>0</v>
      </c>
      <c r="H507" s="19">
        <v>352000</v>
      </c>
      <c r="I507" s="19">
        <v>0</v>
      </c>
      <c r="J507" s="21" t="s">
        <v>7</v>
      </c>
      <c r="K507" s="22">
        <f t="shared" ref="K507:K545" si="38">ROUND((H507)*0.451*S507/12,0)</f>
        <v>132293</v>
      </c>
      <c r="L507" s="19">
        <f t="shared" si="34"/>
        <v>132293</v>
      </c>
      <c r="M507" s="19">
        <f t="shared" si="35"/>
        <v>219707</v>
      </c>
      <c r="N507" s="3"/>
      <c r="O507" s="7"/>
      <c r="S507" s="1">
        <v>10</v>
      </c>
    </row>
    <row r="508" spans="1:19" ht="17.100000000000001" customHeight="1">
      <c r="A508" s="17" t="s">
        <v>20</v>
      </c>
      <c r="B508" s="30"/>
      <c r="C508" s="30" t="s">
        <v>1173</v>
      </c>
      <c r="D508" s="31">
        <v>42404</v>
      </c>
      <c r="E508" s="38">
        <v>352000</v>
      </c>
      <c r="F508" s="19">
        <v>0</v>
      </c>
      <c r="G508" s="19">
        <v>0</v>
      </c>
      <c r="H508" s="19">
        <v>352000</v>
      </c>
      <c r="I508" s="19">
        <v>0</v>
      </c>
      <c r="J508" s="21" t="s">
        <v>7</v>
      </c>
      <c r="K508" s="22">
        <f t="shared" si="38"/>
        <v>132293</v>
      </c>
      <c r="L508" s="19">
        <f t="shared" si="34"/>
        <v>132293</v>
      </c>
      <c r="M508" s="19">
        <f t="shared" si="35"/>
        <v>219707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1174</v>
      </c>
      <c r="D509" s="31">
        <v>42418</v>
      </c>
      <c r="E509" s="38">
        <v>352000</v>
      </c>
      <c r="F509" s="19">
        <v>0</v>
      </c>
      <c r="G509" s="19">
        <v>0</v>
      </c>
      <c r="H509" s="19">
        <v>352000</v>
      </c>
      <c r="I509" s="19">
        <v>0</v>
      </c>
      <c r="J509" s="21" t="s">
        <v>7</v>
      </c>
      <c r="K509" s="22">
        <f t="shared" si="38"/>
        <v>132293</v>
      </c>
      <c r="L509" s="19">
        <f t="shared" si="34"/>
        <v>132293</v>
      </c>
      <c r="M509" s="19">
        <f t="shared" si="35"/>
        <v>219707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1175</v>
      </c>
      <c r="D510" s="31">
        <v>42424</v>
      </c>
      <c r="E510" s="38">
        <v>11768950</v>
      </c>
      <c r="F510" s="19">
        <v>0</v>
      </c>
      <c r="G510" s="19">
        <v>0</v>
      </c>
      <c r="H510" s="19">
        <v>11768950</v>
      </c>
      <c r="I510" s="19">
        <v>0</v>
      </c>
      <c r="J510" s="21" t="s">
        <v>7</v>
      </c>
      <c r="K510" s="22">
        <f t="shared" si="38"/>
        <v>4423164</v>
      </c>
      <c r="L510" s="19">
        <f t="shared" si="34"/>
        <v>4423164</v>
      </c>
      <c r="M510" s="19">
        <f t="shared" si="35"/>
        <v>7345786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1176</v>
      </c>
      <c r="D511" s="31">
        <v>42428</v>
      </c>
      <c r="E511" s="38">
        <v>240000</v>
      </c>
      <c r="F511" s="19">
        <v>0</v>
      </c>
      <c r="G511" s="19">
        <v>0</v>
      </c>
      <c r="H511" s="19">
        <v>240000</v>
      </c>
      <c r="I511" s="19">
        <v>0</v>
      </c>
      <c r="J511" s="21" t="s">
        <v>7</v>
      </c>
      <c r="K511" s="22">
        <f t="shared" si="38"/>
        <v>90200</v>
      </c>
      <c r="L511" s="19">
        <f t="shared" si="34"/>
        <v>90200</v>
      </c>
      <c r="M511" s="19">
        <f t="shared" si="35"/>
        <v>149800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1177</v>
      </c>
      <c r="D512" s="31">
        <v>42437</v>
      </c>
      <c r="E512" s="38">
        <v>5049000</v>
      </c>
      <c r="F512" s="19">
        <v>0</v>
      </c>
      <c r="G512" s="19">
        <v>0</v>
      </c>
      <c r="H512" s="19">
        <v>5049000</v>
      </c>
      <c r="I512" s="19">
        <v>0</v>
      </c>
      <c r="J512" s="21" t="s">
        <v>7</v>
      </c>
      <c r="K512" s="22">
        <f t="shared" si="38"/>
        <v>1707824</v>
      </c>
      <c r="L512" s="19">
        <f t="shared" si="34"/>
        <v>1707824</v>
      </c>
      <c r="M512" s="19">
        <f t="shared" si="35"/>
        <v>3341176</v>
      </c>
      <c r="N512" s="3"/>
      <c r="O512" s="7"/>
      <c r="S512" s="1">
        <v>9</v>
      </c>
    </row>
    <row r="513" spans="1:19" ht="17.100000000000001" customHeight="1">
      <c r="A513" s="17" t="s">
        <v>20</v>
      </c>
      <c r="B513" s="30"/>
      <c r="C513" s="30" t="s">
        <v>1178</v>
      </c>
      <c r="D513" s="31">
        <v>42437</v>
      </c>
      <c r="E513" s="38">
        <v>14368000</v>
      </c>
      <c r="F513" s="19">
        <v>0</v>
      </c>
      <c r="G513" s="19">
        <v>0</v>
      </c>
      <c r="H513" s="19">
        <v>14368000</v>
      </c>
      <c r="I513" s="19">
        <v>0</v>
      </c>
      <c r="J513" s="21" t="s">
        <v>7</v>
      </c>
      <c r="K513" s="22">
        <f t="shared" si="38"/>
        <v>4859976</v>
      </c>
      <c r="L513" s="19">
        <f t="shared" si="34"/>
        <v>4859976</v>
      </c>
      <c r="M513" s="19">
        <f t="shared" si="35"/>
        <v>9508024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1179</v>
      </c>
      <c r="D514" s="31">
        <v>42451</v>
      </c>
      <c r="E514" s="38">
        <v>3650000</v>
      </c>
      <c r="F514" s="19">
        <v>0</v>
      </c>
      <c r="G514" s="19">
        <v>0</v>
      </c>
      <c r="H514" s="19">
        <v>3650000</v>
      </c>
      <c r="I514" s="19">
        <v>0</v>
      </c>
      <c r="J514" s="21" t="s">
        <v>7</v>
      </c>
      <c r="K514" s="22">
        <f t="shared" si="38"/>
        <v>1234613</v>
      </c>
      <c r="L514" s="19">
        <f t="shared" si="34"/>
        <v>1234613</v>
      </c>
      <c r="M514" s="19">
        <f t="shared" si="35"/>
        <v>2415387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1180</v>
      </c>
      <c r="D515" s="31">
        <v>42457</v>
      </c>
      <c r="E515" s="38">
        <v>17520940</v>
      </c>
      <c r="F515" s="19">
        <v>0</v>
      </c>
      <c r="G515" s="19">
        <v>0</v>
      </c>
      <c r="H515" s="19">
        <v>17520940</v>
      </c>
      <c r="I515" s="19">
        <v>0</v>
      </c>
      <c r="J515" s="21" t="s">
        <v>7</v>
      </c>
      <c r="K515" s="22">
        <f t="shared" si="38"/>
        <v>5926458</v>
      </c>
      <c r="L515" s="19">
        <f t="shared" si="34"/>
        <v>5926458</v>
      </c>
      <c r="M515" s="19">
        <f t="shared" si="35"/>
        <v>11594482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1181</v>
      </c>
      <c r="D516" s="31">
        <v>42459</v>
      </c>
      <c r="E516" s="38">
        <v>1738000</v>
      </c>
      <c r="F516" s="19">
        <v>0</v>
      </c>
      <c r="G516" s="19">
        <v>0</v>
      </c>
      <c r="H516" s="19">
        <v>1738000</v>
      </c>
      <c r="I516" s="19">
        <v>0</v>
      </c>
      <c r="J516" s="21" t="s">
        <v>7</v>
      </c>
      <c r="K516" s="22">
        <f t="shared" si="38"/>
        <v>587879</v>
      </c>
      <c r="L516" s="19">
        <f t="shared" si="34"/>
        <v>587879</v>
      </c>
      <c r="M516" s="19">
        <f t="shared" si="35"/>
        <v>1150121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1182</v>
      </c>
      <c r="D517" s="31">
        <v>42459</v>
      </c>
      <c r="E517" s="38">
        <v>1705000</v>
      </c>
      <c r="F517" s="19">
        <v>0</v>
      </c>
      <c r="G517" s="19">
        <v>0</v>
      </c>
      <c r="H517" s="19">
        <v>1705000</v>
      </c>
      <c r="I517" s="19">
        <v>0</v>
      </c>
      <c r="J517" s="21" t="s">
        <v>7</v>
      </c>
      <c r="K517" s="22">
        <f t="shared" si="38"/>
        <v>576716</v>
      </c>
      <c r="L517" s="19">
        <f t="shared" si="34"/>
        <v>576716</v>
      </c>
      <c r="M517" s="19">
        <f t="shared" si="35"/>
        <v>1128284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1183</v>
      </c>
      <c r="D518" s="31">
        <v>42464</v>
      </c>
      <c r="E518" s="38">
        <v>132640</v>
      </c>
      <c r="F518" s="19">
        <v>0</v>
      </c>
      <c r="G518" s="19">
        <v>0</v>
      </c>
      <c r="H518" s="19">
        <v>132640</v>
      </c>
      <c r="I518" s="19">
        <v>0</v>
      </c>
      <c r="J518" s="21" t="s">
        <v>7</v>
      </c>
      <c r="K518" s="22">
        <f t="shared" si="38"/>
        <v>39880</v>
      </c>
      <c r="L518" s="19">
        <f t="shared" si="34"/>
        <v>39880</v>
      </c>
      <c r="M518" s="19">
        <f t="shared" si="35"/>
        <v>92760</v>
      </c>
      <c r="N518" s="3"/>
      <c r="O518" s="7"/>
      <c r="S518" s="1">
        <v>8</v>
      </c>
    </row>
    <row r="519" spans="1:19" ht="17.100000000000001" customHeight="1">
      <c r="A519" s="17" t="s">
        <v>20</v>
      </c>
      <c r="B519" s="30"/>
      <c r="C519" s="30" t="s">
        <v>1184</v>
      </c>
      <c r="D519" s="31">
        <v>42464</v>
      </c>
      <c r="E519" s="38">
        <v>864000</v>
      </c>
      <c r="F519" s="19">
        <v>0</v>
      </c>
      <c r="G519" s="19">
        <v>0</v>
      </c>
      <c r="H519" s="19">
        <v>864000</v>
      </c>
      <c r="I519" s="19">
        <v>0</v>
      </c>
      <c r="J519" s="21" t="s">
        <v>7</v>
      </c>
      <c r="K519" s="22">
        <f t="shared" si="38"/>
        <v>259776</v>
      </c>
      <c r="L519" s="19">
        <f t="shared" si="34"/>
        <v>259776</v>
      </c>
      <c r="M519" s="19">
        <f t="shared" si="35"/>
        <v>604224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1185</v>
      </c>
      <c r="D520" s="31">
        <v>42466</v>
      </c>
      <c r="E520" s="38">
        <v>2950000</v>
      </c>
      <c r="F520" s="19">
        <v>0</v>
      </c>
      <c r="G520" s="19">
        <v>0</v>
      </c>
      <c r="H520" s="19">
        <v>2950000</v>
      </c>
      <c r="I520" s="19">
        <v>0</v>
      </c>
      <c r="J520" s="21" t="s">
        <v>7</v>
      </c>
      <c r="K520" s="22">
        <f t="shared" si="38"/>
        <v>886967</v>
      </c>
      <c r="L520" s="19">
        <f t="shared" si="34"/>
        <v>886967</v>
      </c>
      <c r="M520" s="19">
        <f t="shared" si="35"/>
        <v>2063033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1186</v>
      </c>
      <c r="D521" s="31">
        <v>42466</v>
      </c>
      <c r="E521" s="38">
        <v>11796400</v>
      </c>
      <c r="F521" s="19">
        <v>0</v>
      </c>
      <c r="G521" s="19">
        <v>0</v>
      </c>
      <c r="H521" s="19">
        <v>11796400</v>
      </c>
      <c r="I521" s="19">
        <v>0</v>
      </c>
      <c r="J521" s="21" t="s">
        <v>7</v>
      </c>
      <c r="K521" s="22">
        <f t="shared" si="38"/>
        <v>3546784</v>
      </c>
      <c r="L521" s="19">
        <f t="shared" si="34"/>
        <v>3546784</v>
      </c>
      <c r="M521" s="19">
        <f t="shared" si="35"/>
        <v>8249616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1187</v>
      </c>
      <c r="D522" s="31">
        <v>42466</v>
      </c>
      <c r="E522" s="38">
        <v>41400000</v>
      </c>
      <c r="F522" s="19">
        <v>0</v>
      </c>
      <c r="G522" s="19">
        <v>0</v>
      </c>
      <c r="H522" s="19">
        <v>41400000</v>
      </c>
      <c r="I522" s="19">
        <v>0</v>
      </c>
      <c r="J522" s="21" t="s">
        <v>7</v>
      </c>
      <c r="K522" s="22">
        <f t="shared" si="38"/>
        <v>12447600</v>
      </c>
      <c r="L522" s="19">
        <f t="shared" ref="L522:L545" si="39">F522+K522</f>
        <v>12447600</v>
      </c>
      <c r="M522" s="19">
        <f t="shared" ref="M522:M545" si="40">E522-L522</f>
        <v>28952400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1188</v>
      </c>
      <c r="D523" s="31">
        <v>42467</v>
      </c>
      <c r="E523" s="38">
        <v>1650000</v>
      </c>
      <c r="F523" s="19">
        <v>0</v>
      </c>
      <c r="G523" s="19">
        <v>0</v>
      </c>
      <c r="H523" s="19">
        <v>1650000</v>
      </c>
      <c r="I523" s="19">
        <v>0</v>
      </c>
      <c r="J523" s="21" t="s">
        <v>7</v>
      </c>
      <c r="K523" s="22">
        <f t="shared" si="38"/>
        <v>496100</v>
      </c>
      <c r="L523" s="19">
        <f t="shared" si="39"/>
        <v>496100</v>
      </c>
      <c r="M523" s="19">
        <f t="shared" si="40"/>
        <v>1153900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1189</v>
      </c>
      <c r="D524" s="31">
        <v>42467</v>
      </c>
      <c r="E524" s="38">
        <v>3617490</v>
      </c>
      <c r="F524" s="19">
        <v>0</v>
      </c>
      <c r="G524" s="19">
        <v>0</v>
      </c>
      <c r="H524" s="19">
        <v>3617490</v>
      </c>
      <c r="I524" s="19">
        <v>0</v>
      </c>
      <c r="J524" s="21" t="s">
        <v>7</v>
      </c>
      <c r="K524" s="22">
        <f t="shared" si="38"/>
        <v>1087659</v>
      </c>
      <c r="L524" s="19">
        <f t="shared" si="39"/>
        <v>1087659</v>
      </c>
      <c r="M524" s="19">
        <f t="shared" si="40"/>
        <v>2529831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1190</v>
      </c>
      <c r="D525" s="31">
        <v>42472</v>
      </c>
      <c r="E525" s="38">
        <v>7233420</v>
      </c>
      <c r="F525" s="19">
        <v>0</v>
      </c>
      <c r="G525" s="19">
        <v>0</v>
      </c>
      <c r="H525" s="19">
        <v>7233420</v>
      </c>
      <c r="I525" s="19">
        <v>0</v>
      </c>
      <c r="J525" s="21" t="s">
        <v>7</v>
      </c>
      <c r="K525" s="22">
        <f t="shared" si="38"/>
        <v>2174848</v>
      </c>
      <c r="L525" s="19">
        <f t="shared" si="39"/>
        <v>2174848</v>
      </c>
      <c r="M525" s="19">
        <f t="shared" si="40"/>
        <v>5058572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1191</v>
      </c>
      <c r="D526" s="31">
        <v>42472</v>
      </c>
      <c r="E526" s="38">
        <v>254220</v>
      </c>
      <c r="F526" s="19">
        <v>0</v>
      </c>
      <c r="G526" s="19">
        <v>0</v>
      </c>
      <c r="H526" s="19">
        <v>254220</v>
      </c>
      <c r="I526" s="19">
        <v>0</v>
      </c>
      <c r="J526" s="21" t="s">
        <v>7</v>
      </c>
      <c r="K526" s="22">
        <f t="shared" si="38"/>
        <v>76435</v>
      </c>
      <c r="L526" s="19">
        <f t="shared" si="39"/>
        <v>76435</v>
      </c>
      <c r="M526" s="19">
        <f t="shared" si="40"/>
        <v>177785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1192</v>
      </c>
      <c r="D527" s="31">
        <v>42484</v>
      </c>
      <c r="E527" s="38">
        <v>260000</v>
      </c>
      <c r="F527" s="19">
        <v>0</v>
      </c>
      <c r="G527" s="19">
        <v>0</v>
      </c>
      <c r="H527" s="19">
        <v>260000</v>
      </c>
      <c r="I527" s="19">
        <v>0</v>
      </c>
      <c r="J527" s="21" t="s">
        <v>7</v>
      </c>
      <c r="K527" s="22">
        <f t="shared" si="38"/>
        <v>78173</v>
      </c>
      <c r="L527" s="19">
        <f t="shared" si="39"/>
        <v>78173</v>
      </c>
      <c r="M527" s="19">
        <f t="shared" si="40"/>
        <v>181827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1190</v>
      </c>
      <c r="D528" s="31">
        <v>42486</v>
      </c>
      <c r="E528" s="38">
        <v>147570</v>
      </c>
      <c r="F528" s="19">
        <v>0</v>
      </c>
      <c r="G528" s="19">
        <v>0</v>
      </c>
      <c r="H528" s="19">
        <v>147570</v>
      </c>
      <c r="I528" s="19">
        <v>0</v>
      </c>
      <c r="J528" s="21" t="s">
        <v>7</v>
      </c>
      <c r="K528" s="22">
        <f t="shared" si="38"/>
        <v>44369</v>
      </c>
      <c r="L528" s="19">
        <f t="shared" si="39"/>
        <v>44369</v>
      </c>
      <c r="M528" s="19">
        <f t="shared" si="40"/>
        <v>103201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1193</v>
      </c>
      <c r="D529" s="31">
        <v>42499</v>
      </c>
      <c r="E529" s="38">
        <v>25190000</v>
      </c>
      <c r="F529" s="19">
        <v>0</v>
      </c>
      <c r="G529" s="19">
        <v>0</v>
      </c>
      <c r="H529" s="19">
        <v>25190000</v>
      </c>
      <c r="I529" s="19">
        <v>0</v>
      </c>
      <c r="J529" s="21" t="s">
        <v>7</v>
      </c>
      <c r="K529" s="22">
        <f t="shared" si="38"/>
        <v>6627069</v>
      </c>
      <c r="L529" s="19">
        <f t="shared" si="39"/>
        <v>6627069</v>
      </c>
      <c r="M529" s="19">
        <f t="shared" si="40"/>
        <v>18562931</v>
      </c>
      <c r="N529" s="3"/>
      <c r="O529" s="7"/>
      <c r="S529" s="1">
        <v>7</v>
      </c>
    </row>
    <row r="530" spans="1:19" ht="17.100000000000001" customHeight="1">
      <c r="A530" s="17" t="s">
        <v>20</v>
      </c>
      <c r="B530" s="30"/>
      <c r="C530" s="30" t="s">
        <v>1194</v>
      </c>
      <c r="D530" s="31">
        <v>42506</v>
      </c>
      <c r="E530" s="38">
        <v>1100000</v>
      </c>
      <c r="F530" s="19">
        <v>0</v>
      </c>
      <c r="G530" s="19">
        <v>0</v>
      </c>
      <c r="H530" s="19">
        <v>1100000</v>
      </c>
      <c r="I530" s="19">
        <v>0</v>
      </c>
      <c r="J530" s="21" t="s">
        <v>7</v>
      </c>
      <c r="K530" s="22">
        <f t="shared" si="38"/>
        <v>289392</v>
      </c>
      <c r="L530" s="19">
        <f t="shared" si="39"/>
        <v>289392</v>
      </c>
      <c r="M530" s="19">
        <f t="shared" si="40"/>
        <v>810608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1195</v>
      </c>
      <c r="D531" s="31">
        <v>42519</v>
      </c>
      <c r="E531" s="38">
        <v>190000</v>
      </c>
      <c r="F531" s="19">
        <v>0</v>
      </c>
      <c r="G531" s="19">
        <v>0</v>
      </c>
      <c r="H531" s="19">
        <v>190000</v>
      </c>
      <c r="I531" s="19">
        <v>0</v>
      </c>
      <c r="J531" s="21" t="s">
        <v>7</v>
      </c>
      <c r="K531" s="22">
        <f t="shared" si="38"/>
        <v>49986</v>
      </c>
      <c r="L531" s="19">
        <f t="shared" si="39"/>
        <v>49986</v>
      </c>
      <c r="M531" s="19">
        <f t="shared" si="40"/>
        <v>140014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1196</v>
      </c>
      <c r="D532" s="31">
        <v>42524</v>
      </c>
      <c r="E532" s="38">
        <v>1200000</v>
      </c>
      <c r="F532" s="19">
        <v>0</v>
      </c>
      <c r="G532" s="19">
        <v>0</v>
      </c>
      <c r="H532" s="19">
        <v>1200000</v>
      </c>
      <c r="I532" s="19">
        <v>0</v>
      </c>
      <c r="J532" s="21" t="s">
        <v>7</v>
      </c>
      <c r="K532" s="22">
        <f t="shared" si="38"/>
        <v>270600</v>
      </c>
      <c r="L532" s="19">
        <f t="shared" si="39"/>
        <v>270600</v>
      </c>
      <c r="M532" s="19">
        <f t="shared" si="40"/>
        <v>929400</v>
      </c>
      <c r="N532" s="3"/>
      <c r="O532" s="7"/>
      <c r="S532" s="1">
        <v>6</v>
      </c>
    </row>
    <row r="533" spans="1:19" ht="17.100000000000001" customHeight="1">
      <c r="A533" s="17" t="s">
        <v>20</v>
      </c>
      <c r="B533" s="30"/>
      <c r="C533" s="30" t="s">
        <v>1197</v>
      </c>
      <c r="D533" s="31">
        <v>42528</v>
      </c>
      <c r="E533" s="38">
        <v>1265000</v>
      </c>
      <c r="F533" s="19">
        <v>0</v>
      </c>
      <c r="G533" s="19">
        <v>0</v>
      </c>
      <c r="H533" s="19">
        <v>1265000</v>
      </c>
      <c r="I533" s="19">
        <v>0</v>
      </c>
      <c r="J533" s="21" t="s">
        <v>7</v>
      </c>
      <c r="K533" s="22">
        <f t="shared" si="38"/>
        <v>285258</v>
      </c>
      <c r="L533" s="19">
        <f t="shared" si="39"/>
        <v>285258</v>
      </c>
      <c r="M533" s="19">
        <f t="shared" si="40"/>
        <v>979742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1198</v>
      </c>
      <c r="D534" s="31">
        <v>42528</v>
      </c>
      <c r="E534" s="38">
        <v>3900000</v>
      </c>
      <c r="F534" s="19">
        <v>0</v>
      </c>
      <c r="G534" s="19">
        <v>0</v>
      </c>
      <c r="H534" s="19">
        <v>3900000</v>
      </c>
      <c r="I534" s="19">
        <v>0</v>
      </c>
      <c r="J534" s="21" t="s">
        <v>7</v>
      </c>
      <c r="K534" s="22">
        <f t="shared" si="38"/>
        <v>879450</v>
      </c>
      <c r="L534" s="19">
        <f t="shared" si="39"/>
        <v>879450</v>
      </c>
      <c r="M534" s="19">
        <f t="shared" si="40"/>
        <v>3020550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1199</v>
      </c>
      <c r="D535" s="31">
        <v>42570</v>
      </c>
      <c r="E535" s="38">
        <v>275000</v>
      </c>
      <c r="F535" s="19">
        <v>0</v>
      </c>
      <c r="G535" s="19">
        <v>0</v>
      </c>
      <c r="H535" s="19">
        <v>275000</v>
      </c>
      <c r="I535" s="19">
        <v>0</v>
      </c>
      <c r="J535" s="21" t="s">
        <v>7</v>
      </c>
      <c r="K535" s="22">
        <f t="shared" si="38"/>
        <v>51677</v>
      </c>
      <c r="L535" s="19">
        <f t="shared" si="39"/>
        <v>51677</v>
      </c>
      <c r="M535" s="19">
        <f t="shared" si="40"/>
        <v>223323</v>
      </c>
      <c r="N535" s="3"/>
      <c r="O535" s="7"/>
      <c r="S535" s="1">
        <v>5</v>
      </c>
    </row>
    <row r="536" spans="1:19" ht="17.100000000000001" customHeight="1">
      <c r="A536" s="17" t="s">
        <v>20</v>
      </c>
      <c r="B536" s="30"/>
      <c r="C536" s="30" t="s">
        <v>1200</v>
      </c>
      <c r="D536" s="31">
        <v>42575</v>
      </c>
      <c r="E536" s="38">
        <v>167100</v>
      </c>
      <c r="F536" s="19">
        <v>0</v>
      </c>
      <c r="G536" s="19">
        <v>0</v>
      </c>
      <c r="H536" s="19">
        <v>167100</v>
      </c>
      <c r="I536" s="19">
        <v>0</v>
      </c>
      <c r="J536" s="21" t="s">
        <v>7</v>
      </c>
      <c r="K536" s="22">
        <f t="shared" si="38"/>
        <v>31401</v>
      </c>
      <c r="L536" s="19">
        <f t="shared" si="39"/>
        <v>31401</v>
      </c>
      <c r="M536" s="19">
        <f t="shared" si="40"/>
        <v>135699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1201</v>
      </c>
      <c r="D537" s="31">
        <v>42579</v>
      </c>
      <c r="E537" s="38">
        <v>1650000</v>
      </c>
      <c r="F537" s="19">
        <v>0</v>
      </c>
      <c r="G537" s="19">
        <v>0</v>
      </c>
      <c r="H537" s="19">
        <v>1650000</v>
      </c>
      <c r="I537" s="19">
        <v>0</v>
      </c>
      <c r="J537" s="21" t="s">
        <v>7</v>
      </c>
      <c r="K537" s="22">
        <f t="shared" si="38"/>
        <v>310063</v>
      </c>
      <c r="L537" s="19">
        <f t="shared" si="39"/>
        <v>310063</v>
      </c>
      <c r="M537" s="19">
        <f t="shared" si="40"/>
        <v>1339937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1202</v>
      </c>
      <c r="D538" s="31">
        <v>42579</v>
      </c>
      <c r="E538" s="38">
        <v>850000</v>
      </c>
      <c r="F538" s="19">
        <v>0</v>
      </c>
      <c r="G538" s="19">
        <v>0</v>
      </c>
      <c r="H538" s="19">
        <v>850000</v>
      </c>
      <c r="I538" s="19">
        <v>0</v>
      </c>
      <c r="J538" s="21" t="s">
        <v>7</v>
      </c>
      <c r="K538" s="22">
        <f t="shared" si="38"/>
        <v>159729</v>
      </c>
      <c r="L538" s="19">
        <f t="shared" si="39"/>
        <v>159729</v>
      </c>
      <c r="M538" s="19">
        <f t="shared" si="40"/>
        <v>690271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1203</v>
      </c>
      <c r="D539" s="31">
        <v>42598</v>
      </c>
      <c r="E539" s="38">
        <v>1436600</v>
      </c>
      <c r="F539" s="19">
        <v>0</v>
      </c>
      <c r="G539" s="19">
        <v>0</v>
      </c>
      <c r="H539" s="19">
        <v>1436600</v>
      </c>
      <c r="I539" s="19">
        <v>0</v>
      </c>
      <c r="J539" s="21" t="s">
        <v>7</v>
      </c>
      <c r="K539" s="22">
        <f t="shared" si="38"/>
        <v>215969</v>
      </c>
      <c r="L539" s="19">
        <f t="shared" si="39"/>
        <v>215969</v>
      </c>
      <c r="M539" s="19">
        <f t="shared" si="40"/>
        <v>1220631</v>
      </c>
      <c r="N539" s="3"/>
      <c r="O539" s="7"/>
      <c r="S539" s="1">
        <v>4</v>
      </c>
    </row>
    <row r="540" spans="1:19" ht="17.100000000000001" customHeight="1">
      <c r="A540" s="17" t="s">
        <v>20</v>
      </c>
      <c r="B540" s="30"/>
      <c r="C540" s="30" t="s">
        <v>1204</v>
      </c>
      <c r="D540" s="31">
        <v>42600</v>
      </c>
      <c r="E540" s="38">
        <v>280000</v>
      </c>
      <c r="F540" s="19">
        <v>0</v>
      </c>
      <c r="G540" s="19">
        <v>0</v>
      </c>
      <c r="H540" s="19">
        <v>280000</v>
      </c>
      <c r="I540" s="19">
        <v>0</v>
      </c>
      <c r="J540" s="21" t="s">
        <v>7</v>
      </c>
      <c r="K540" s="22">
        <f t="shared" si="38"/>
        <v>42093</v>
      </c>
      <c r="L540" s="19">
        <f t="shared" si="39"/>
        <v>42093</v>
      </c>
      <c r="M540" s="19">
        <f t="shared" si="40"/>
        <v>237907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1205</v>
      </c>
      <c r="D541" s="31">
        <v>42610</v>
      </c>
      <c r="E541" s="38">
        <v>134200</v>
      </c>
      <c r="F541" s="19">
        <v>0</v>
      </c>
      <c r="G541" s="19">
        <v>0</v>
      </c>
      <c r="H541" s="19">
        <v>134200</v>
      </c>
      <c r="I541" s="19">
        <v>0</v>
      </c>
      <c r="J541" s="21" t="s">
        <v>7</v>
      </c>
      <c r="K541" s="22">
        <f t="shared" si="38"/>
        <v>20175</v>
      </c>
      <c r="L541" s="19">
        <f t="shared" si="39"/>
        <v>20175</v>
      </c>
      <c r="M541" s="19">
        <f t="shared" si="40"/>
        <v>114025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1206</v>
      </c>
      <c r="D542" s="31">
        <v>42610</v>
      </c>
      <c r="E542" s="38">
        <v>217500</v>
      </c>
      <c r="F542" s="19">
        <v>0</v>
      </c>
      <c r="G542" s="19">
        <v>0</v>
      </c>
      <c r="H542" s="19">
        <v>217500</v>
      </c>
      <c r="I542" s="19">
        <v>0</v>
      </c>
      <c r="J542" s="21" t="s">
        <v>7</v>
      </c>
      <c r="K542" s="22">
        <f t="shared" si="38"/>
        <v>32698</v>
      </c>
      <c r="L542" s="19">
        <f t="shared" si="39"/>
        <v>32698</v>
      </c>
      <c r="M542" s="19">
        <f t="shared" si="40"/>
        <v>184802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1207</v>
      </c>
      <c r="D543" s="31">
        <v>42612</v>
      </c>
      <c r="E543" s="38">
        <v>129000</v>
      </c>
      <c r="F543" s="19">
        <v>0</v>
      </c>
      <c r="G543" s="19">
        <v>0</v>
      </c>
      <c r="H543" s="19">
        <v>129000</v>
      </c>
      <c r="I543" s="19">
        <v>0</v>
      </c>
      <c r="J543" s="21" t="s">
        <v>7</v>
      </c>
      <c r="K543" s="22">
        <f t="shared" si="38"/>
        <v>19393</v>
      </c>
      <c r="L543" s="19">
        <f t="shared" si="39"/>
        <v>19393</v>
      </c>
      <c r="M543" s="19">
        <f t="shared" si="40"/>
        <v>109607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1208</v>
      </c>
      <c r="D544" s="31">
        <v>42622</v>
      </c>
      <c r="E544" s="38">
        <v>310000</v>
      </c>
      <c r="F544" s="19">
        <v>0</v>
      </c>
      <c r="G544" s="19">
        <v>0</v>
      </c>
      <c r="H544" s="19">
        <v>310000</v>
      </c>
      <c r="I544" s="19">
        <v>0</v>
      </c>
      <c r="J544" s="21" t="s">
        <v>7</v>
      </c>
      <c r="K544" s="22">
        <f t="shared" si="38"/>
        <v>34953</v>
      </c>
      <c r="L544" s="19">
        <f t="shared" si="39"/>
        <v>34953</v>
      </c>
      <c r="M544" s="19">
        <f t="shared" si="40"/>
        <v>275047</v>
      </c>
      <c r="N544" s="3"/>
      <c r="O544" s="7"/>
      <c r="S544" s="1">
        <v>3</v>
      </c>
    </row>
    <row r="545" spans="1:19" ht="17.100000000000001" customHeight="1">
      <c r="A545" s="17" t="s">
        <v>20</v>
      </c>
      <c r="C545" s="1" t="s">
        <v>1209</v>
      </c>
      <c r="D545" s="31">
        <v>42667</v>
      </c>
      <c r="E545" s="38">
        <v>550000</v>
      </c>
      <c r="F545" s="19">
        <v>0</v>
      </c>
      <c r="G545" s="19">
        <v>0</v>
      </c>
      <c r="H545" s="19">
        <v>550000</v>
      </c>
      <c r="I545" s="19">
        <v>0</v>
      </c>
      <c r="J545" s="21" t="s">
        <v>7</v>
      </c>
      <c r="K545" s="22">
        <f t="shared" si="38"/>
        <v>41342</v>
      </c>
      <c r="L545" s="19">
        <f t="shared" si="39"/>
        <v>41342</v>
      </c>
      <c r="M545" s="19">
        <f t="shared" si="40"/>
        <v>508658</v>
      </c>
      <c r="N545" s="3"/>
      <c r="O545" s="7"/>
      <c r="S545" s="1">
        <v>2</v>
      </c>
    </row>
    <row r="546" spans="1:19" ht="24" customHeight="1">
      <c r="A546" s="148" t="s">
        <v>1041</v>
      </c>
      <c r="B546" s="149"/>
      <c r="C546" s="149"/>
      <c r="D546" s="149"/>
      <c r="E546" s="50">
        <f>SUM(E10:E505)</f>
        <v>1442547988</v>
      </c>
      <c r="F546" s="50">
        <f>SUM(F10:F505)</f>
        <v>1251199982.8816671</v>
      </c>
      <c r="G546" s="50">
        <f t="shared" ref="G546" si="41">SUM(G10:G505)</f>
        <v>191348005.11833334</v>
      </c>
      <c r="H546" s="50">
        <f>SUM(H457:H545)</f>
        <v>166448530</v>
      </c>
      <c r="I546" s="50">
        <f t="shared" ref="I546:J546" si="42">SUM(I10:I483)</f>
        <v>0</v>
      </c>
      <c r="J546" s="50">
        <f t="shared" si="42"/>
        <v>0</v>
      </c>
      <c r="K546" s="50">
        <f>SUM(K10:K545)</f>
        <v>141519876</v>
      </c>
      <c r="L546" s="50">
        <f>SUM(L10:L545)</f>
        <v>1392719858.8816671</v>
      </c>
      <c r="M546" s="50">
        <f>SUM(M10:M545)</f>
        <v>216276659.11833331</v>
      </c>
      <c r="P546" s="3">
        <v>128418106</v>
      </c>
    </row>
    <row r="547" spans="1:19" ht="17.100000000000001" customHeight="1">
      <c r="A547" s="17" t="s">
        <v>1045</v>
      </c>
      <c r="B547" s="17" t="s">
        <v>196</v>
      </c>
      <c r="C547" s="35" t="s">
        <v>1077</v>
      </c>
      <c r="D547" s="17" t="s">
        <v>197</v>
      </c>
      <c r="E547" s="19">
        <v>176000</v>
      </c>
      <c r="F547" s="20">
        <v>176000</v>
      </c>
      <c r="G547" s="19">
        <f t="shared" ref="G547:G578" si="43">E547-F547</f>
        <v>0</v>
      </c>
      <c r="H547" s="19">
        <v>0</v>
      </c>
      <c r="I547" s="19">
        <v>0</v>
      </c>
      <c r="J547" s="29">
        <v>0.2</v>
      </c>
      <c r="K547" s="22">
        <f>ROUND((G547+H547)*0.2,0)</f>
        <v>0</v>
      </c>
      <c r="L547" s="19">
        <f t="shared" ref="L547:L578" si="44">F547+K547</f>
        <v>176000</v>
      </c>
      <c r="M547" s="20">
        <f t="shared" ref="M547:M578" si="45">E547-L547</f>
        <v>0</v>
      </c>
    </row>
    <row r="548" spans="1:19" ht="17.100000000000001" customHeight="1">
      <c r="A548" s="17" t="s">
        <v>1045</v>
      </c>
      <c r="B548" s="17" t="s">
        <v>205</v>
      </c>
      <c r="C548" s="35" t="s">
        <v>1078</v>
      </c>
      <c r="D548" s="17" t="s">
        <v>206</v>
      </c>
      <c r="E548" s="19">
        <v>8580000</v>
      </c>
      <c r="F548" s="20">
        <v>8580000</v>
      </c>
      <c r="G548" s="19">
        <f t="shared" si="43"/>
        <v>0</v>
      </c>
      <c r="H548" s="19">
        <v>0</v>
      </c>
      <c r="I548" s="19">
        <v>0</v>
      </c>
      <c r="J548" s="29">
        <v>0.2</v>
      </c>
      <c r="K548" s="22">
        <f t="shared" ref="K548:K586" si="46">ROUND((G548+H548)*0.2,0)</f>
        <v>0</v>
      </c>
      <c r="L548" s="19">
        <f t="shared" si="44"/>
        <v>8580000</v>
      </c>
      <c r="M548" s="20">
        <f t="shared" si="45"/>
        <v>0</v>
      </c>
    </row>
    <row r="549" spans="1:19" ht="17.100000000000001" customHeight="1">
      <c r="A549" s="17" t="s">
        <v>1045</v>
      </c>
      <c r="B549" s="17" t="s">
        <v>207</v>
      </c>
      <c r="C549" s="35" t="s">
        <v>1046</v>
      </c>
      <c r="D549" s="17" t="s">
        <v>208</v>
      </c>
      <c r="E549" s="19">
        <v>2062360</v>
      </c>
      <c r="F549" s="20">
        <v>2062360</v>
      </c>
      <c r="G549" s="19">
        <f t="shared" si="43"/>
        <v>0</v>
      </c>
      <c r="H549" s="19">
        <v>0</v>
      </c>
      <c r="I549" s="19">
        <v>0</v>
      </c>
      <c r="J549" s="29">
        <v>0.2</v>
      </c>
      <c r="K549" s="22">
        <f t="shared" si="46"/>
        <v>0</v>
      </c>
      <c r="L549" s="19">
        <f t="shared" si="44"/>
        <v>2062360</v>
      </c>
      <c r="M549" s="20">
        <f t="shared" si="45"/>
        <v>0</v>
      </c>
    </row>
    <row r="550" spans="1:19" ht="17.100000000000001" customHeight="1">
      <c r="A550" s="17" t="s">
        <v>1045</v>
      </c>
      <c r="B550" s="17" t="s">
        <v>213</v>
      </c>
      <c r="C550" s="35" t="s">
        <v>1079</v>
      </c>
      <c r="D550" s="17" t="s">
        <v>214</v>
      </c>
      <c r="E550" s="19">
        <v>2227500</v>
      </c>
      <c r="F550" s="20">
        <v>2227500</v>
      </c>
      <c r="G550" s="19">
        <f t="shared" si="43"/>
        <v>0</v>
      </c>
      <c r="H550" s="19">
        <v>0</v>
      </c>
      <c r="I550" s="19">
        <v>0</v>
      </c>
      <c r="J550" s="29">
        <v>0.2</v>
      </c>
      <c r="K550" s="22">
        <f t="shared" si="46"/>
        <v>0</v>
      </c>
      <c r="L550" s="19">
        <f t="shared" si="44"/>
        <v>2227500</v>
      </c>
      <c r="M550" s="20">
        <f t="shared" si="45"/>
        <v>0</v>
      </c>
    </row>
    <row r="551" spans="1:19" ht="17.100000000000001" customHeight="1">
      <c r="A551" s="17" t="s">
        <v>1045</v>
      </c>
      <c r="B551" s="17" t="s">
        <v>221</v>
      </c>
      <c r="C551" s="35" t="s">
        <v>1080</v>
      </c>
      <c r="D551" s="17" t="s">
        <v>220</v>
      </c>
      <c r="E551" s="19">
        <v>570810</v>
      </c>
      <c r="F551" s="20">
        <v>570810</v>
      </c>
      <c r="G551" s="19">
        <f t="shared" si="43"/>
        <v>0</v>
      </c>
      <c r="H551" s="19">
        <v>0</v>
      </c>
      <c r="I551" s="19">
        <v>0</v>
      </c>
      <c r="J551" s="29">
        <v>0.2</v>
      </c>
      <c r="K551" s="22">
        <f t="shared" si="46"/>
        <v>0</v>
      </c>
      <c r="L551" s="19">
        <f t="shared" si="44"/>
        <v>570810</v>
      </c>
      <c r="M551" s="20">
        <f t="shared" si="45"/>
        <v>0</v>
      </c>
    </row>
    <row r="552" spans="1:19" ht="17.100000000000001" customHeight="1">
      <c r="A552" s="17" t="s">
        <v>1045</v>
      </c>
      <c r="B552" s="17" t="s">
        <v>247</v>
      </c>
      <c r="C552" s="35" t="s">
        <v>1047</v>
      </c>
      <c r="D552" s="17" t="s">
        <v>246</v>
      </c>
      <c r="E552" s="19">
        <v>5280000</v>
      </c>
      <c r="F552" s="20">
        <v>5280000</v>
      </c>
      <c r="G552" s="19">
        <f t="shared" si="43"/>
        <v>0</v>
      </c>
      <c r="H552" s="19">
        <v>0</v>
      </c>
      <c r="I552" s="19">
        <v>0</v>
      </c>
      <c r="J552" s="29">
        <v>0.2</v>
      </c>
      <c r="K552" s="22">
        <f t="shared" si="46"/>
        <v>0</v>
      </c>
      <c r="L552" s="19">
        <f t="shared" si="44"/>
        <v>5280000</v>
      </c>
      <c r="M552" s="20">
        <f t="shared" si="45"/>
        <v>0</v>
      </c>
    </row>
    <row r="553" spans="1:19" s="3" customFormat="1" ht="17.100000000000001" customHeight="1">
      <c r="A553" s="17" t="s">
        <v>1045</v>
      </c>
      <c r="B553" s="17" t="s">
        <v>245</v>
      </c>
      <c r="C553" s="35" t="s">
        <v>1048</v>
      </c>
      <c r="D553" s="17" t="s">
        <v>246</v>
      </c>
      <c r="E553" s="19">
        <v>3151500</v>
      </c>
      <c r="F553" s="20">
        <v>3151500</v>
      </c>
      <c r="G553" s="19">
        <f t="shared" si="43"/>
        <v>0</v>
      </c>
      <c r="H553" s="19">
        <v>0</v>
      </c>
      <c r="I553" s="19">
        <v>0</v>
      </c>
      <c r="J553" s="29">
        <v>0.2</v>
      </c>
      <c r="K553" s="22">
        <f t="shared" si="46"/>
        <v>0</v>
      </c>
      <c r="L553" s="19">
        <f t="shared" si="44"/>
        <v>3151500</v>
      </c>
      <c r="M553" s="20">
        <f t="shared" si="45"/>
        <v>0</v>
      </c>
      <c r="N553" s="1"/>
      <c r="O553" s="1"/>
      <c r="P553" s="1"/>
      <c r="Q553" s="1"/>
    </row>
    <row r="554" spans="1:19" s="3" customFormat="1" ht="17.100000000000001" customHeight="1">
      <c r="A554" s="17" t="s">
        <v>1045</v>
      </c>
      <c r="B554" s="17" t="s">
        <v>253</v>
      </c>
      <c r="C554" s="35" t="s">
        <v>1081</v>
      </c>
      <c r="D554" s="17" t="s">
        <v>254</v>
      </c>
      <c r="E554" s="19">
        <v>94380</v>
      </c>
      <c r="F554" s="20">
        <v>94380</v>
      </c>
      <c r="G554" s="19">
        <f t="shared" si="43"/>
        <v>0</v>
      </c>
      <c r="H554" s="19">
        <v>0</v>
      </c>
      <c r="I554" s="19">
        <v>0</v>
      </c>
      <c r="J554" s="29">
        <v>0.2</v>
      </c>
      <c r="K554" s="22">
        <f t="shared" si="46"/>
        <v>0</v>
      </c>
      <c r="L554" s="19">
        <f t="shared" si="44"/>
        <v>94380</v>
      </c>
      <c r="M554" s="20">
        <f t="shared" si="45"/>
        <v>0</v>
      </c>
      <c r="N554" s="1"/>
      <c r="O554" s="1"/>
      <c r="P554" s="1"/>
      <c r="Q554" s="1"/>
    </row>
    <row r="555" spans="1:19" s="3" customFormat="1" ht="17.100000000000001" customHeight="1">
      <c r="A555" s="17" t="s">
        <v>1045</v>
      </c>
      <c r="B555" s="17" t="s">
        <v>258</v>
      </c>
      <c r="C555" s="35" t="s">
        <v>1049</v>
      </c>
      <c r="D555" s="17" t="s">
        <v>259</v>
      </c>
      <c r="E555" s="19">
        <v>2445300</v>
      </c>
      <c r="F555" s="20">
        <v>2445300</v>
      </c>
      <c r="G555" s="19">
        <f t="shared" si="43"/>
        <v>0</v>
      </c>
      <c r="H555" s="19">
        <v>0</v>
      </c>
      <c r="I555" s="19">
        <v>0</v>
      </c>
      <c r="J555" s="29">
        <v>0.2</v>
      </c>
      <c r="K555" s="22">
        <f t="shared" si="46"/>
        <v>0</v>
      </c>
      <c r="L555" s="19">
        <f t="shared" si="44"/>
        <v>2445300</v>
      </c>
      <c r="M555" s="20">
        <f t="shared" si="45"/>
        <v>0</v>
      </c>
      <c r="N555" s="1"/>
      <c r="O555" s="1"/>
      <c r="P555" s="1"/>
      <c r="Q555" s="1"/>
    </row>
    <row r="556" spans="1:19" s="3" customFormat="1" ht="17.100000000000001" customHeight="1">
      <c r="A556" s="17" t="s">
        <v>1045</v>
      </c>
      <c r="B556" s="17" t="s">
        <v>303</v>
      </c>
      <c r="C556" s="35" t="s">
        <v>1050</v>
      </c>
      <c r="D556" s="17" t="s">
        <v>304</v>
      </c>
      <c r="E556" s="19">
        <v>660000</v>
      </c>
      <c r="F556" s="20">
        <v>660000</v>
      </c>
      <c r="G556" s="19">
        <f t="shared" si="43"/>
        <v>0</v>
      </c>
      <c r="H556" s="19">
        <v>0</v>
      </c>
      <c r="I556" s="19">
        <v>0</v>
      </c>
      <c r="J556" s="29">
        <v>0.2</v>
      </c>
      <c r="K556" s="22">
        <f t="shared" si="46"/>
        <v>0</v>
      </c>
      <c r="L556" s="19">
        <f t="shared" si="44"/>
        <v>660000</v>
      </c>
      <c r="M556" s="20">
        <f t="shared" si="45"/>
        <v>0</v>
      </c>
      <c r="N556" s="1"/>
      <c r="O556" s="1"/>
      <c r="P556" s="1"/>
      <c r="Q556" s="1"/>
    </row>
    <row r="557" spans="1:19" s="3" customFormat="1" ht="17.100000000000001" customHeight="1">
      <c r="A557" s="17" t="s">
        <v>1045</v>
      </c>
      <c r="B557" s="17" t="s">
        <v>367</v>
      </c>
      <c r="C557" s="35" t="s">
        <v>1047</v>
      </c>
      <c r="D557" s="17" t="s">
        <v>368</v>
      </c>
      <c r="E557" s="19">
        <v>5280000</v>
      </c>
      <c r="F557" s="20">
        <v>5280000</v>
      </c>
      <c r="G557" s="19">
        <f t="shared" si="43"/>
        <v>0</v>
      </c>
      <c r="H557" s="19">
        <v>0</v>
      </c>
      <c r="I557" s="19">
        <v>0</v>
      </c>
      <c r="J557" s="29">
        <v>0.2</v>
      </c>
      <c r="K557" s="22">
        <f t="shared" si="46"/>
        <v>0</v>
      </c>
      <c r="L557" s="19">
        <f t="shared" si="44"/>
        <v>5280000</v>
      </c>
      <c r="M557" s="20">
        <f t="shared" si="45"/>
        <v>0</v>
      </c>
      <c r="N557" s="1"/>
      <c r="O557" s="1"/>
      <c r="P557" s="1"/>
      <c r="Q557" s="1"/>
    </row>
    <row r="558" spans="1:19" s="3" customFormat="1" ht="17.100000000000001" customHeight="1">
      <c r="A558" s="17" t="s">
        <v>1045</v>
      </c>
      <c r="B558" s="17" t="s">
        <v>372</v>
      </c>
      <c r="C558" s="35" t="s">
        <v>1051</v>
      </c>
      <c r="D558" s="17" t="s">
        <v>373</v>
      </c>
      <c r="E558" s="19">
        <v>3888900</v>
      </c>
      <c r="F558" s="20">
        <v>3888900</v>
      </c>
      <c r="G558" s="19">
        <f t="shared" si="43"/>
        <v>0</v>
      </c>
      <c r="H558" s="19">
        <v>0</v>
      </c>
      <c r="I558" s="19">
        <v>0</v>
      </c>
      <c r="J558" s="29">
        <v>0.2</v>
      </c>
      <c r="K558" s="22">
        <f t="shared" si="46"/>
        <v>0</v>
      </c>
      <c r="L558" s="19">
        <f t="shared" si="44"/>
        <v>3888900</v>
      </c>
      <c r="M558" s="20">
        <f t="shared" si="45"/>
        <v>0</v>
      </c>
      <c r="N558" s="1"/>
      <c r="O558" s="1"/>
      <c r="P558" s="1"/>
      <c r="Q558" s="1"/>
    </row>
    <row r="559" spans="1:19" s="3" customFormat="1" ht="17.100000000000001" customHeight="1">
      <c r="A559" s="17" t="s">
        <v>1045</v>
      </c>
      <c r="B559" s="17" t="s">
        <v>462</v>
      </c>
      <c r="C559" s="35" t="s">
        <v>1052</v>
      </c>
      <c r="D559" s="17" t="s">
        <v>463</v>
      </c>
      <c r="E559" s="19">
        <v>1169300</v>
      </c>
      <c r="F559" s="20">
        <v>1169300</v>
      </c>
      <c r="G559" s="19">
        <f t="shared" si="43"/>
        <v>0</v>
      </c>
      <c r="H559" s="19">
        <v>0</v>
      </c>
      <c r="I559" s="19">
        <v>0</v>
      </c>
      <c r="J559" s="29">
        <v>0.2</v>
      </c>
      <c r="K559" s="22">
        <f t="shared" si="46"/>
        <v>0</v>
      </c>
      <c r="L559" s="19">
        <f t="shared" si="44"/>
        <v>1169300</v>
      </c>
      <c r="M559" s="20">
        <f t="shared" si="45"/>
        <v>0</v>
      </c>
      <c r="N559" s="1"/>
      <c r="O559" s="1"/>
      <c r="P559" s="1"/>
      <c r="Q559" s="1"/>
    </row>
    <row r="560" spans="1:19" s="3" customFormat="1" ht="17.100000000000001" customHeight="1">
      <c r="A560" s="17" t="s">
        <v>1045</v>
      </c>
      <c r="B560" s="17" t="s">
        <v>466</v>
      </c>
      <c r="C560" s="35" t="s">
        <v>1053</v>
      </c>
      <c r="D560" s="17" t="s">
        <v>465</v>
      </c>
      <c r="E560" s="19">
        <v>599500</v>
      </c>
      <c r="F560" s="20">
        <v>599500</v>
      </c>
      <c r="G560" s="19">
        <f t="shared" si="43"/>
        <v>0</v>
      </c>
      <c r="H560" s="19">
        <v>0</v>
      </c>
      <c r="I560" s="19">
        <v>0</v>
      </c>
      <c r="J560" s="29">
        <v>0.2</v>
      </c>
      <c r="K560" s="22">
        <f t="shared" si="46"/>
        <v>0</v>
      </c>
      <c r="L560" s="19">
        <f t="shared" si="44"/>
        <v>599500</v>
      </c>
      <c r="M560" s="20">
        <f t="shared" si="45"/>
        <v>0</v>
      </c>
      <c r="N560" s="1"/>
      <c r="O560" s="1"/>
      <c r="P560" s="1"/>
      <c r="Q560" s="1"/>
    </row>
    <row r="561" spans="1:17" s="3" customFormat="1" ht="17.100000000000001" customHeight="1">
      <c r="A561" s="17" t="s">
        <v>1045</v>
      </c>
      <c r="B561" s="17" t="s">
        <v>464</v>
      </c>
      <c r="C561" s="35" t="s">
        <v>1054</v>
      </c>
      <c r="D561" s="17" t="s">
        <v>465</v>
      </c>
      <c r="E561" s="19">
        <v>699600</v>
      </c>
      <c r="F561" s="20">
        <v>699600</v>
      </c>
      <c r="G561" s="19">
        <f t="shared" si="43"/>
        <v>0</v>
      </c>
      <c r="H561" s="19">
        <v>0</v>
      </c>
      <c r="I561" s="19">
        <v>0</v>
      </c>
      <c r="J561" s="29">
        <v>0.2</v>
      </c>
      <c r="K561" s="22">
        <f t="shared" si="46"/>
        <v>0</v>
      </c>
      <c r="L561" s="19">
        <f t="shared" si="44"/>
        <v>699600</v>
      </c>
      <c r="M561" s="20">
        <f t="shared" si="45"/>
        <v>0</v>
      </c>
      <c r="N561" s="1"/>
      <c r="O561" s="1"/>
      <c r="P561" s="1"/>
      <c r="Q561" s="1"/>
    </row>
    <row r="562" spans="1:17" s="3" customFormat="1" ht="17.100000000000001" customHeight="1">
      <c r="A562" s="17" t="s">
        <v>1045</v>
      </c>
      <c r="B562" s="17" t="s">
        <v>467</v>
      </c>
      <c r="C562" s="35" t="s">
        <v>1055</v>
      </c>
      <c r="D562" s="17" t="s">
        <v>465</v>
      </c>
      <c r="E562" s="19">
        <v>4757000</v>
      </c>
      <c r="F562" s="20">
        <v>4757000</v>
      </c>
      <c r="G562" s="19">
        <f t="shared" si="43"/>
        <v>0</v>
      </c>
      <c r="H562" s="19">
        <v>0</v>
      </c>
      <c r="I562" s="19">
        <v>0</v>
      </c>
      <c r="J562" s="29">
        <v>0.2</v>
      </c>
      <c r="K562" s="22">
        <f t="shared" si="46"/>
        <v>0</v>
      </c>
      <c r="L562" s="19">
        <f t="shared" si="44"/>
        <v>4757000</v>
      </c>
      <c r="M562" s="20">
        <f t="shared" si="45"/>
        <v>0</v>
      </c>
      <c r="N562" s="1"/>
      <c r="O562" s="1"/>
      <c r="P562" s="1"/>
      <c r="Q562" s="1"/>
    </row>
    <row r="563" spans="1:17" s="3" customFormat="1" ht="17.100000000000001" customHeight="1">
      <c r="A563" s="17" t="s">
        <v>1045</v>
      </c>
      <c r="B563" s="17" t="s">
        <v>469</v>
      </c>
      <c r="C563" s="35" t="s">
        <v>1082</v>
      </c>
      <c r="D563" s="17" t="s">
        <v>470</v>
      </c>
      <c r="E563" s="19">
        <v>5995000</v>
      </c>
      <c r="F563" s="20">
        <v>5995000</v>
      </c>
      <c r="G563" s="19">
        <f t="shared" si="43"/>
        <v>0</v>
      </c>
      <c r="H563" s="19">
        <v>0</v>
      </c>
      <c r="I563" s="19">
        <v>0</v>
      </c>
      <c r="J563" s="29">
        <v>0.2</v>
      </c>
      <c r="K563" s="22">
        <f t="shared" si="46"/>
        <v>0</v>
      </c>
      <c r="L563" s="19">
        <f t="shared" si="44"/>
        <v>5995000</v>
      </c>
      <c r="M563" s="20">
        <f t="shared" si="45"/>
        <v>0</v>
      </c>
      <c r="N563" s="1"/>
      <c r="O563" s="1"/>
      <c r="P563" s="1"/>
      <c r="Q563" s="1"/>
    </row>
    <row r="564" spans="1:17" s="3" customFormat="1" ht="17.100000000000001" customHeight="1">
      <c r="A564" s="17" t="s">
        <v>1045</v>
      </c>
      <c r="B564" s="17" t="s">
        <v>471</v>
      </c>
      <c r="C564" s="35" t="s">
        <v>1083</v>
      </c>
      <c r="D564" s="17" t="s">
        <v>472</v>
      </c>
      <c r="E564" s="19">
        <v>34705000</v>
      </c>
      <c r="F564" s="20">
        <v>34705000</v>
      </c>
      <c r="G564" s="19">
        <f t="shared" si="43"/>
        <v>0</v>
      </c>
      <c r="H564" s="19">
        <v>0</v>
      </c>
      <c r="I564" s="19">
        <v>0</v>
      </c>
      <c r="J564" s="29">
        <v>0.2</v>
      </c>
      <c r="K564" s="22">
        <f t="shared" si="46"/>
        <v>0</v>
      </c>
      <c r="L564" s="19">
        <f t="shared" si="44"/>
        <v>34705000</v>
      </c>
      <c r="M564" s="20">
        <f t="shared" si="45"/>
        <v>0</v>
      </c>
      <c r="N564" s="1"/>
      <c r="O564" s="1"/>
      <c r="P564" s="1"/>
      <c r="Q564" s="1"/>
    </row>
    <row r="565" spans="1:17" s="3" customFormat="1" ht="17.100000000000001" customHeight="1">
      <c r="A565" s="17" t="s">
        <v>1045</v>
      </c>
      <c r="B565" s="17" t="s">
        <v>549</v>
      </c>
      <c r="C565" s="35" t="s">
        <v>1056</v>
      </c>
      <c r="D565" s="17" t="s">
        <v>548</v>
      </c>
      <c r="E565" s="19">
        <v>5037000</v>
      </c>
      <c r="F565" s="20">
        <v>5037000</v>
      </c>
      <c r="G565" s="19">
        <f t="shared" si="43"/>
        <v>0</v>
      </c>
      <c r="H565" s="19">
        <v>0</v>
      </c>
      <c r="I565" s="19">
        <v>0</v>
      </c>
      <c r="J565" s="29">
        <v>0.2</v>
      </c>
      <c r="K565" s="22">
        <f t="shared" si="46"/>
        <v>0</v>
      </c>
      <c r="L565" s="19">
        <f t="shared" si="44"/>
        <v>5037000</v>
      </c>
      <c r="M565" s="20">
        <f t="shared" si="45"/>
        <v>0</v>
      </c>
      <c r="N565" s="1"/>
      <c r="O565" s="1"/>
      <c r="P565" s="1"/>
      <c r="Q565" s="1"/>
    </row>
    <row r="566" spans="1:17" s="3" customFormat="1" ht="17.100000000000001" customHeight="1">
      <c r="A566" s="17" t="s">
        <v>1045</v>
      </c>
      <c r="B566" s="17" t="s">
        <v>550</v>
      </c>
      <c r="C566" s="35" t="s">
        <v>1057</v>
      </c>
      <c r="D566" s="17" t="s">
        <v>548</v>
      </c>
      <c r="E566" s="19">
        <v>2243340</v>
      </c>
      <c r="F566" s="20">
        <v>2243340</v>
      </c>
      <c r="G566" s="19">
        <f t="shared" si="43"/>
        <v>0</v>
      </c>
      <c r="H566" s="19">
        <v>0</v>
      </c>
      <c r="I566" s="19">
        <v>0</v>
      </c>
      <c r="J566" s="29">
        <v>0.2</v>
      </c>
      <c r="K566" s="22">
        <f t="shared" si="46"/>
        <v>0</v>
      </c>
      <c r="L566" s="19">
        <f t="shared" si="44"/>
        <v>2243340</v>
      </c>
      <c r="M566" s="20">
        <f t="shared" si="45"/>
        <v>0</v>
      </c>
      <c r="N566" s="1"/>
      <c r="O566" s="1"/>
      <c r="P566" s="1"/>
      <c r="Q566" s="1"/>
    </row>
    <row r="567" spans="1:17" s="3" customFormat="1" ht="17.100000000000001" customHeight="1">
      <c r="A567" s="17" t="s">
        <v>1045</v>
      </c>
      <c r="B567" s="17" t="s">
        <v>547</v>
      </c>
      <c r="C567" s="35" t="s">
        <v>1058</v>
      </c>
      <c r="D567" s="17" t="s">
        <v>548</v>
      </c>
      <c r="E567" s="19">
        <v>569500</v>
      </c>
      <c r="F567" s="20">
        <v>569500</v>
      </c>
      <c r="G567" s="19">
        <f t="shared" si="43"/>
        <v>0</v>
      </c>
      <c r="H567" s="19">
        <v>0</v>
      </c>
      <c r="I567" s="19">
        <v>0</v>
      </c>
      <c r="J567" s="29">
        <v>0.2</v>
      </c>
      <c r="K567" s="22">
        <f t="shared" si="46"/>
        <v>0</v>
      </c>
      <c r="L567" s="19">
        <f t="shared" si="44"/>
        <v>569500</v>
      </c>
      <c r="M567" s="20">
        <f t="shared" si="45"/>
        <v>0</v>
      </c>
      <c r="N567" s="1"/>
      <c r="O567" s="1"/>
      <c r="P567" s="1"/>
      <c r="Q567" s="1"/>
    </row>
    <row r="568" spans="1:17" s="3" customFormat="1" ht="17.100000000000001" customHeight="1">
      <c r="A568" s="17" t="s">
        <v>1045</v>
      </c>
      <c r="B568" s="17" t="s">
        <v>573</v>
      </c>
      <c r="C568" s="35" t="s">
        <v>1084</v>
      </c>
      <c r="D568" s="17" t="s">
        <v>572</v>
      </c>
      <c r="E568" s="19">
        <v>465000</v>
      </c>
      <c r="F568" s="20">
        <v>465000</v>
      </c>
      <c r="G568" s="19">
        <f t="shared" si="43"/>
        <v>0</v>
      </c>
      <c r="H568" s="19">
        <v>0</v>
      </c>
      <c r="I568" s="19">
        <v>0</v>
      </c>
      <c r="J568" s="29">
        <v>0.2</v>
      </c>
      <c r="K568" s="22">
        <f t="shared" si="46"/>
        <v>0</v>
      </c>
      <c r="L568" s="19">
        <f t="shared" si="44"/>
        <v>465000</v>
      </c>
      <c r="M568" s="20">
        <f t="shared" si="45"/>
        <v>0</v>
      </c>
      <c r="N568" s="1"/>
      <c r="O568" s="1"/>
      <c r="P568" s="1"/>
      <c r="Q568" s="1"/>
    </row>
    <row r="569" spans="1:17" ht="17.100000000000001" customHeight="1">
      <c r="A569" s="17" t="s">
        <v>1045</v>
      </c>
      <c r="B569" s="17" t="s">
        <v>574</v>
      </c>
      <c r="C569" s="35" t="s">
        <v>1059</v>
      </c>
      <c r="D569" s="17" t="s">
        <v>572</v>
      </c>
      <c r="E569" s="19">
        <v>869400</v>
      </c>
      <c r="F569" s="20">
        <v>869400</v>
      </c>
      <c r="G569" s="19">
        <f t="shared" si="43"/>
        <v>0</v>
      </c>
      <c r="H569" s="19">
        <v>0</v>
      </c>
      <c r="I569" s="19">
        <v>0</v>
      </c>
      <c r="J569" s="29">
        <v>0.2</v>
      </c>
      <c r="K569" s="22">
        <f t="shared" si="46"/>
        <v>0</v>
      </c>
      <c r="L569" s="19">
        <f t="shared" si="44"/>
        <v>869400</v>
      </c>
      <c r="M569" s="20">
        <f t="shared" si="45"/>
        <v>0</v>
      </c>
    </row>
    <row r="570" spans="1:17" ht="17.100000000000001" customHeight="1">
      <c r="A570" s="17" t="s">
        <v>1045</v>
      </c>
      <c r="B570" s="17" t="s">
        <v>575</v>
      </c>
      <c r="C570" s="35" t="s">
        <v>1085</v>
      </c>
      <c r="D570" s="17" t="s">
        <v>572</v>
      </c>
      <c r="E570" s="19">
        <v>612150</v>
      </c>
      <c r="F570" s="20">
        <v>612150</v>
      </c>
      <c r="G570" s="19">
        <f t="shared" si="43"/>
        <v>0</v>
      </c>
      <c r="H570" s="19">
        <v>0</v>
      </c>
      <c r="I570" s="19">
        <v>0</v>
      </c>
      <c r="J570" s="29">
        <v>0.2</v>
      </c>
      <c r="K570" s="22">
        <f t="shared" si="46"/>
        <v>0</v>
      </c>
      <c r="L570" s="19">
        <f t="shared" si="44"/>
        <v>612150</v>
      </c>
      <c r="M570" s="20">
        <f t="shared" si="45"/>
        <v>0</v>
      </c>
    </row>
    <row r="571" spans="1:17" ht="17.100000000000001" customHeight="1">
      <c r="A571" s="17" t="s">
        <v>1045</v>
      </c>
      <c r="B571" s="17" t="s">
        <v>576</v>
      </c>
      <c r="C571" s="35" t="s">
        <v>1060</v>
      </c>
      <c r="D571" s="17" t="s">
        <v>572</v>
      </c>
      <c r="E571" s="19">
        <v>3600300</v>
      </c>
      <c r="F571" s="20">
        <v>3600300</v>
      </c>
      <c r="G571" s="19">
        <f t="shared" si="43"/>
        <v>0</v>
      </c>
      <c r="H571" s="19">
        <v>0</v>
      </c>
      <c r="I571" s="19">
        <v>0</v>
      </c>
      <c r="J571" s="29">
        <v>0.2</v>
      </c>
      <c r="K571" s="22">
        <f t="shared" si="46"/>
        <v>0</v>
      </c>
      <c r="L571" s="19">
        <f t="shared" si="44"/>
        <v>3600300</v>
      </c>
      <c r="M571" s="20">
        <f t="shared" si="45"/>
        <v>0</v>
      </c>
    </row>
    <row r="572" spans="1:17" ht="17.100000000000001" customHeight="1">
      <c r="A572" s="17" t="s">
        <v>1045</v>
      </c>
      <c r="B572" s="17" t="s">
        <v>571</v>
      </c>
      <c r="C572" s="35" t="s">
        <v>1086</v>
      </c>
      <c r="D572" s="17" t="s">
        <v>572</v>
      </c>
      <c r="E572" s="19">
        <v>4389000</v>
      </c>
      <c r="F572" s="20">
        <v>4389000</v>
      </c>
      <c r="G572" s="19">
        <f t="shared" si="43"/>
        <v>0</v>
      </c>
      <c r="H572" s="19">
        <v>0</v>
      </c>
      <c r="I572" s="19">
        <v>0</v>
      </c>
      <c r="J572" s="29">
        <v>0.2</v>
      </c>
      <c r="K572" s="22">
        <f t="shared" si="46"/>
        <v>0</v>
      </c>
      <c r="L572" s="19">
        <f t="shared" si="44"/>
        <v>4389000</v>
      </c>
      <c r="M572" s="20">
        <f t="shared" si="45"/>
        <v>0</v>
      </c>
    </row>
    <row r="573" spans="1:17" ht="17.100000000000001" customHeight="1">
      <c r="A573" s="17" t="s">
        <v>1045</v>
      </c>
      <c r="B573" s="17" t="s">
        <v>591</v>
      </c>
      <c r="C573" s="35" t="s">
        <v>1061</v>
      </c>
      <c r="D573" s="17" t="s">
        <v>589</v>
      </c>
      <c r="E573" s="19">
        <v>1666500</v>
      </c>
      <c r="F573" s="20">
        <v>1666500</v>
      </c>
      <c r="G573" s="19">
        <f t="shared" si="43"/>
        <v>0</v>
      </c>
      <c r="H573" s="19">
        <v>0</v>
      </c>
      <c r="I573" s="19">
        <v>0</v>
      </c>
      <c r="J573" s="29">
        <v>0.2</v>
      </c>
      <c r="K573" s="22">
        <f t="shared" si="46"/>
        <v>0</v>
      </c>
      <c r="L573" s="19">
        <f t="shared" si="44"/>
        <v>1666500</v>
      </c>
      <c r="M573" s="20">
        <f t="shared" si="45"/>
        <v>0</v>
      </c>
    </row>
    <row r="574" spans="1:17" ht="17.100000000000001" customHeight="1">
      <c r="A574" s="17" t="s">
        <v>1045</v>
      </c>
      <c r="B574" s="17" t="s">
        <v>588</v>
      </c>
      <c r="C574" s="35" t="s">
        <v>1062</v>
      </c>
      <c r="D574" s="17" t="s">
        <v>589</v>
      </c>
      <c r="E574" s="19">
        <v>2970000</v>
      </c>
      <c r="F574" s="20">
        <v>2970000</v>
      </c>
      <c r="G574" s="19">
        <f t="shared" si="43"/>
        <v>0</v>
      </c>
      <c r="H574" s="19">
        <v>0</v>
      </c>
      <c r="I574" s="19">
        <v>0</v>
      </c>
      <c r="J574" s="29">
        <v>0.2</v>
      </c>
      <c r="K574" s="22">
        <f t="shared" si="46"/>
        <v>0</v>
      </c>
      <c r="L574" s="19">
        <f t="shared" si="44"/>
        <v>2970000</v>
      </c>
      <c r="M574" s="20">
        <f t="shared" si="45"/>
        <v>0</v>
      </c>
    </row>
    <row r="575" spans="1:17" ht="17.100000000000001" customHeight="1">
      <c r="A575" s="17" t="s">
        <v>1045</v>
      </c>
      <c r="B575" s="17" t="s">
        <v>651</v>
      </c>
      <c r="C575" s="35" t="s">
        <v>1087</v>
      </c>
      <c r="D575" s="17" t="s">
        <v>652</v>
      </c>
      <c r="E575" s="19">
        <v>6930000</v>
      </c>
      <c r="F575" s="20">
        <v>6930000</v>
      </c>
      <c r="G575" s="19">
        <f t="shared" si="43"/>
        <v>0</v>
      </c>
      <c r="H575" s="19">
        <v>0</v>
      </c>
      <c r="I575" s="19">
        <v>0</v>
      </c>
      <c r="J575" s="29">
        <v>0.2</v>
      </c>
      <c r="K575" s="22">
        <f t="shared" si="46"/>
        <v>0</v>
      </c>
      <c r="L575" s="19">
        <f t="shared" si="44"/>
        <v>6930000</v>
      </c>
      <c r="M575" s="20">
        <f t="shared" si="45"/>
        <v>0</v>
      </c>
    </row>
    <row r="576" spans="1:17" ht="17.100000000000001" customHeight="1">
      <c r="A576" s="17" t="s">
        <v>1045</v>
      </c>
      <c r="B576" s="17" t="s">
        <v>607</v>
      </c>
      <c r="C576" s="35" t="s">
        <v>1088</v>
      </c>
      <c r="D576" s="17" t="s">
        <v>602</v>
      </c>
      <c r="E576" s="19">
        <v>369930</v>
      </c>
      <c r="F576" s="20">
        <v>369930</v>
      </c>
      <c r="G576" s="19">
        <f t="shared" si="43"/>
        <v>0</v>
      </c>
      <c r="H576" s="19">
        <v>0</v>
      </c>
      <c r="I576" s="19">
        <v>0</v>
      </c>
      <c r="J576" s="29">
        <v>0.2</v>
      </c>
      <c r="K576" s="22">
        <f t="shared" si="46"/>
        <v>0</v>
      </c>
      <c r="L576" s="19">
        <f t="shared" si="44"/>
        <v>369930</v>
      </c>
      <c r="M576" s="20">
        <f t="shared" si="45"/>
        <v>0</v>
      </c>
    </row>
    <row r="577" spans="1:17" ht="17.100000000000001" customHeight="1">
      <c r="A577" s="17" t="s">
        <v>1045</v>
      </c>
      <c r="B577" s="17" t="s">
        <v>606</v>
      </c>
      <c r="C577" s="35" t="s">
        <v>1063</v>
      </c>
      <c r="D577" s="17" t="s">
        <v>602</v>
      </c>
      <c r="E577" s="19">
        <v>1630100</v>
      </c>
      <c r="F577" s="20">
        <v>1630100</v>
      </c>
      <c r="G577" s="19">
        <f t="shared" si="43"/>
        <v>0</v>
      </c>
      <c r="H577" s="19">
        <v>0</v>
      </c>
      <c r="I577" s="19">
        <v>0</v>
      </c>
      <c r="J577" s="29">
        <v>0.2</v>
      </c>
      <c r="K577" s="22">
        <f t="shared" si="46"/>
        <v>0</v>
      </c>
      <c r="L577" s="19">
        <f t="shared" si="44"/>
        <v>1630100</v>
      </c>
      <c r="M577" s="20">
        <f t="shared" si="45"/>
        <v>0</v>
      </c>
    </row>
    <row r="578" spans="1:17" ht="17.100000000000001" customHeight="1">
      <c r="A578" s="17" t="s">
        <v>1045</v>
      </c>
      <c r="B578" s="17" t="s">
        <v>604</v>
      </c>
      <c r="C578" s="35" t="s">
        <v>1089</v>
      </c>
      <c r="D578" s="17" t="s">
        <v>602</v>
      </c>
      <c r="E578" s="19">
        <v>1030920</v>
      </c>
      <c r="F578" s="20">
        <v>1030920</v>
      </c>
      <c r="G578" s="19">
        <f t="shared" si="43"/>
        <v>0</v>
      </c>
      <c r="H578" s="19">
        <v>0</v>
      </c>
      <c r="I578" s="19">
        <v>0</v>
      </c>
      <c r="J578" s="29">
        <v>0.2</v>
      </c>
      <c r="K578" s="22">
        <f t="shared" si="46"/>
        <v>0</v>
      </c>
      <c r="L578" s="19">
        <f t="shared" si="44"/>
        <v>1030920</v>
      </c>
      <c r="M578" s="20">
        <f t="shared" si="45"/>
        <v>0</v>
      </c>
    </row>
    <row r="579" spans="1:17" ht="17.100000000000001" customHeight="1">
      <c r="A579" s="17" t="s">
        <v>1045</v>
      </c>
      <c r="B579" s="17" t="s">
        <v>605</v>
      </c>
      <c r="C579" s="35" t="s">
        <v>1090</v>
      </c>
      <c r="D579" s="17" t="s">
        <v>602</v>
      </c>
      <c r="E579" s="19">
        <v>3300000</v>
      </c>
      <c r="F579" s="20">
        <v>3300000</v>
      </c>
      <c r="G579" s="19">
        <f t="shared" ref="G579:G609" si="47">E579-F579</f>
        <v>0</v>
      </c>
      <c r="H579" s="19">
        <v>0</v>
      </c>
      <c r="I579" s="19">
        <v>0</v>
      </c>
      <c r="J579" s="29">
        <v>0.2</v>
      </c>
      <c r="K579" s="22">
        <f t="shared" si="46"/>
        <v>0</v>
      </c>
      <c r="L579" s="19">
        <f t="shared" ref="L579:L610" si="48">F579+K579</f>
        <v>3300000</v>
      </c>
      <c r="M579" s="20">
        <f t="shared" ref="M579:M610" si="49">E579-L579</f>
        <v>0</v>
      </c>
    </row>
    <row r="580" spans="1:17" ht="17.100000000000001" customHeight="1">
      <c r="A580" s="17" t="s">
        <v>1045</v>
      </c>
      <c r="B580" s="17" t="s">
        <v>603</v>
      </c>
      <c r="C580" s="35" t="s">
        <v>1091</v>
      </c>
      <c r="D580" s="17" t="s">
        <v>602</v>
      </c>
      <c r="E580" s="19">
        <v>1390400</v>
      </c>
      <c r="F580" s="20">
        <v>1390400</v>
      </c>
      <c r="G580" s="19">
        <f t="shared" si="47"/>
        <v>0</v>
      </c>
      <c r="H580" s="19">
        <v>0</v>
      </c>
      <c r="I580" s="19">
        <v>0</v>
      </c>
      <c r="J580" s="29">
        <v>0.2</v>
      </c>
      <c r="K580" s="22">
        <f t="shared" si="46"/>
        <v>0</v>
      </c>
      <c r="L580" s="19">
        <f t="shared" si="48"/>
        <v>1390400</v>
      </c>
      <c r="M580" s="20">
        <f t="shared" si="49"/>
        <v>0</v>
      </c>
    </row>
    <row r="581" spans="1:17" ht="17.100000000000001" customHeight="1">
      <c r="A581" s="17" t="s">
        <v>1045</v>
      </c>
      <c r="B581" s="17" t="s">
        <v>601</v>
      </c>
      <c r="C581" s="35" t="s">
        <v>1092</v>
      </c>
      <c r="D581" s="17" t="s">
        <v>602</v>
      </c>
      <c r="E581" s="19">
        <v>3822000</v>
      </c>
      <c r="F581" s="20">
        <v>3822000</v>
      </c>
      <c r="G581" s="19">
        <f t="shared" si="47"/>
        <v>0</v>
      </c>
      <c r="H581" s="19">
        <v>0</v>
      </c>
      <c r="I581" s="19">
        <v>0</v>
      </c>
      <c r="J581" s="29">
        <v>0.2</v>
      </c>
      <c r="K581" s="22">
        <f t="shared" si="46"/>
        <v>0</v>
      </c>
      <c r="L581" s="19">
        <f t="shared" si="48"/>
        <v>3822000</v>
      </c>
      <c r="M581" s="20">
        <f t="shared" si="49"/>
        <v>0</v>
      </c>
      <c r="O581" s="1">
        <v>3</v>
      </c>
      <c r="P581" s="1">
        <v>14</v>
      </c>
    </row>
    <row r="582" spans="1:17" ht="17.100000000000001" customHeight="1">
      <c r="A582" s="17" t="s">
        <v>1045</v>
      </c>
      <c r="B582" s="17" t="s">
        <v>608</v>
      </c>
      <c r="C582" s="35" t="s">
        <v>1086</v>
      </c>
      <c r="D582" s="17" t="s">
        <v>602</v>
      </c>
      <c r="E582" s="19">
        <v>6669000</v>
      </c>
      <c r="F582" s="20">
        <v>6669000</v>
      </c>
      <c r="G582" s="19">
        <f t="shared" si="47"/>
        <v>0</v>
      </c>
      <c r="H582" s="19">
        <v>0</v>
      </c>
      <c r="I582" s="19">
        <v>0</v>
      </c>
      <c r="J582" s="29">
        <v>0.2</v>
      </c>
      <c r="K582" s="22">
        <f t="shared" si="46"/>
        <v>0</v>
      </c>
      <c r="L582" s="19">
        <f t="shared" si="48"/>
        <v>6669000</v>
      </c>
      <c r="M582" s="20">
        <f t="shared" si="49"/>
        <v>0</v>
      </c>
      <c r="O582" s="1">
        <v>4</v>
      </c>
      <c r="P582" s="1">
        <v>15</v>
      </c>
    </row>
    <row r="583" spans="1:17" ht="17.100000000000001" customHeight="1">
      <c r="A583" s="17" t="s">
        <v>1045</v>
      </c>
      <c r="B583" s="17" t="s">
        <v>667</v>
      </c>
      <c r="C583" s="35" t="s">
        <v>1064</v>
      </c>
      <c r="D583" s="17" t="s">
        <v>661</v>
      </c>
      <c r="E583" s="19">
        <v>1433190</v>
      </c>
      <c r="F583" s="20">
        <v>1433190</v>
      </c>
      <c r="G583" s="19">
        <f t="shared" si="47"/>
        <v>0</v>
      </c>
      <c r="H583" s="19">
        <v>0</v>
      </c>
      <c r="I583" s="19">
        <v>0</v>
      </c>
      <c r="J583" s="29">
        <v>0.2</v>
      </c>
      <c r="K583" s="22">
        <f t="shared" si="46"/>
        <v>0</v>
      </c>
      <c r="L583" s="19">
        <f t="shared" si="48"/>
        <v>1433190</v>
      </c>
      <c r="M583" s="20">
        <f t="shared" si="49"/>
        <v>0</v>
      </c>
      <c r="O583" s="1">
        <v>5</v>
      </c>
      <c r="P583" s="1">
        <v>16</v>
      </c>
    </row>
    <row r="584" spans="1:17" ht="17.100000000000001" customHeight="1">
      <c r="A584" s="17" t="s">
        <v>1045</v>
      </c>
      <c r="B584" s="17" t="s">
        <v>695</v>
      </c>
      <c r="C584" s="35" t="s">
        <v>1093</v>
      </c>
      <c r="D584" s="17" t="s">
        <v>694</v>
      </c>
      <c r="E584" s="19">
        <v>9196000</v>
      </c>
      <c r="F584" s="20">
        <v>9196000</v>
      </c>
      <c r="G584" s="19">
        <f t="shared" si="47"/>
        <v>0</v>
      </c>
      <c r="H584" s="19">
        <v>0</v>
      </c>
      <c r="I584" s="19">
        <v>0</v>
      </c>
      <c r="J584" s="29">
        <v>0.2</v>
      </c>
      <c r="K584" s="22">
        <f t="shared" si="46"/>
        <v>0</v>
      </c>
      <c r="L584" s="19">
        <f t="shared" si="48"/>
        <v>9196000</v>
      </c>
      <c r="M584" s="20">
        <f t="shared" si="49"/>
        <v>0</v>
      </c>
      <c r="O584" s="1">
        <v>6</v>
      </c>
      <c r="P584" s="1">
        <v>17</v>
      </c>
    </row>
    <row r="585" spans="1:17" ht="17.100000000000001" customHeight="1">
      <c r="A585" s="17" t="s">
        <v>1045</v>
      </c>
      <c r="B585" s="17" t="s">
        <v>696</v>
      </c>
      <c r="C585" s="35" t="s">
        <v>1093</v>
      </c>
      <c r="D585" s="17" t="s">
        <v>694</v>
      </c>
      <c r="E585" s="19">
        <v>14052020</v>
      </c>
      <c r="F585" s="20">
        <v>14052020</v>
      </c>
      <c r="G585" s="19">
        <f t="shared" si="47"/>
        <v>0</v>
      </c>
      <c r="H585" s="19">
        <v>0</v>
      </c>
      <c r="I585" s="19">
        <v>0</v>
      </c>
      <c r="J585" s="29">
        <v>0.2</v>
      </c>
      <c r="K585" s="22">
        <f t="shared" si="46"/>
        <v>0</v>
      </c>
      <c r="L585" s="19">
        <f t="shared" si="48"/>
        <v>14052020</v>
      </c>
      <c r="M585" s="20">
        <f t="shared" si="49"/>
        <v>0</v>
      </c>
      <c r="O585" s="1">
        <v>7</v>
      </c>
      <c r="P585" s="1">
        <v>18</v>
      </c>
    </row>
    <row r="586" spans="1:17" ht="17.100000000000001" customHeight="1">
      <c r="A586" s="17" t="s">
        <v>1045</v>
      </c>
      <c r="B586" s="17" t="s">
        <v>703</v>
      </c>
      <c r="C586" s="35" t="s">
        <v>1093</v>
      </c>
      <c r="D586" s="17" t="s">
        <v>704</v>
      </c>
      <c r="E586" s="19">
        <v>72730</v>
      </c>
      <c r="F586" s="20">
        <v>72730</v>
      </c>
      <c r="G586" s="19">
        <f t="shared" si="47"/>
        <v>0</v>
      </c>
      <c r="H586" s="19">
        <v>0</v>
      </c>
      <c r="I586" s="19">
        <v>0</v>
      </c>
      <c r="J586" s="29">
        <v>0.2</v>
      </c>
      <c r="K586" s="22">
        <f t="shared" si="46"/>
        <v>0</v>
      </c>
      <c r="L586" s="19">
        <f t="shared" si="48"/>
        <v>72730</v>
      </c>
      <c r="M586" s="20">
        <f t="shared" si="49"/>
        <v>0</v>
      </c>
      <c r="O586" s="1">
        <v>8</v>
      </c>
      <c r="P586" s="1">
        <v>19</v>
      </c>
    </row>
    <row r="587" spans="1:17" ht="17.100000000000001" customHeight="1">
      <c r="A587" s="17" t="s">
        <v>1045</v>
      </c>
      <c r="B587" s="17" t="s">
        <v>742</v>
      </c>
      <c r="C587" s="35" t="s">
        <v>1065</v>
      </c>
      <c r="D587" s="17" t="s">
        <v>743</v>
      </c>
      <c r="E587" s="19">
        <v>1210000</v>
      </c>
      <c r="F587" s="20">
        <v>1210000</v>
      </c>
      <c r="G587" s="19">
        <f t="shared" si="47"/>
        <v>0</v>
      </c>
      <c r="H587" s="19">
        <v>0</v>
      </c>
      <c r="I587" s="19">
        <v>0</v>
      </c>
      <c r="J587" s="29">
        <v>0.2</v>
      </c>
      <c r="K587" s="22">
        <f>G587</f>
        <v>0</v>
      </c>
      <c r="L587" s="19">
        <f t="shared" si="48"/>
        <v>1210000</v>
      </c>
      <c r="M587" s="20">
        <f t="shared" si="49"/>
        <v>0</v>
      </c>
      <c r="O587" s="1">
        <v>9</v>
      </c>
      <c r="P587" s="1">
        <v>20</v>
      </c>
    </row>
    <row r="588" spans="1:17" ht="17.100000000000001" customHeight="1">
      <c r="A588" s="17" t="s">
        <v>1045</v>
      </c>
      <c r="B588" s="17" t="s">
        <v>793</v>
      </c>
      <c r="C588" s="35" t="s">
        <v>1066</v>
      </c>
      <c r="D588" s="17" t="s">
        <v>792</v>
      </c>
      <c r="E588" s="19">
        <v>6747480</v>
      </c>
      <c r="F588" s="20">
        <v>6747480</v>
      </c>
      <c r="G588" s="19">
        <f t="shared" si="47"/>
        <v>0</v>
      </c>
      <c r="H588" s="19">
        <v>0</v>
      </c>
      <c r="I588" s="19">
        <v>0</v>
      </c>
      <c r="J588" s="29">
        <v>0.2</v>
      </c>
      <c r="K588" s="22">
        <f t="shared" ref="K588:K595" si="50">G588</f>
        <v>0</v>
      </c>
      <c r="L588" s="19">
        <f t="shared" si="48"/>
        <v>6747480</v>
      </c>
      <c r="M588" s="20">
        <f t="shared" si="49"/>
        <v>0</v>
      </c>
      <c r="O588" s="1">
        <v>10</v>
      </c>
      <c r="P588" s="1">
        <v>21</v>
      </c>
    </row>
    <row r="589" spans="1:17" ht="17.100000000000001" customHeight="1">
      <c r="A589" s="17" t="s">
        <v>1045</v>
      </c>
      <c r="B589" s="17" t="s">
        <v>804</v>
      </c>
      <c r="C589" s="35" t="s">
        <v>1094</v>
      </c>
      <c r="D589" s="17" t="s">
        <v>805</v>
      </c>
      <c r="E589" s="19">
        <v>4545410</v>
      </c>
      <c r="F589" s="20">
        <v>4545410</v>
      </c>
      <c r="G589" s="19">
        <f t="shared" si="47"/>
        <v>0</v>
      </c>
      <c r="H589" s="19">
        <v>0</v>
      </c>
      <c r="I589" s="19">
        <v>0</v>
      </c>
      <c r="J589" s="29">
        <v>0.2</v>
      </c>
      <c r="K589" s="22">
        <f t="shared" si="50"/>
        <v>0</v>
      </c>
      <c r="L589" s="19">
        <f t="shared" si="48"/>
        <v>4545410</v>
      </c>
      <c r="M589" s="20">
        <f t="shared" si="49"/>
        <v>0</v>
      </c>
      <c r="O589" s="1">
        <v>11</v>
      </c>
      <c r="P589" s="1">
        <v>22</v>
      </c>
    </row>
    <row r="590" spans="1:17" ht="17.100000000000001" customHeight="1">
      <c r="A590" s="17" t="s">
        <v>1045</v>
      </c>
      <c r="B590" s="17" t="s">
        <v>809</v>
      </c>
      <c r="C590" s="35" t="s">
        <v>1095</v>
      </c>
      <c r="D590" s="17" t="s">
        <v>810</v>
      </c>
      <c r="E590" s="19">
        <v>8480340</v>
      </c>
      <c r="F590" s="20">
        <v>8480340</v>
      </c>
      <c r="G590" s="19">
        <f t="shared" si="47"/>
        <v>0</v>
      </c>
      <c r="H590" s="19">
        <v>0</v>
      </c>
      <c r="I590" s="19">
        <v>0</v>
      </c>
      <c r="J590" s="29">
        <v>0.2</v>
      </c>
      <c r="K590" s="22">
        <f t="shared" si="50"/>
        <v>0</v>
      </c>
      <c r="L590" s="19">
        <f t="shared" si="48"/>
        <v>8480340</v>
      </c>
      <c r="M590" s="20">
        <f t="shared" si="49"/>
        <v>0</v>
      </c>
      <c r="O590" s="1">
        <v>12</v>
      </c>
      <c r="P590" s="1">
        <v>23</v>
      </c>
    </row>
    <row r="591" spans="1:17" ht="17.100000000000001" customHeight="1">
      <c r="A591" s="17" t="s">
        <v>1045</v>
      </c>
      <c r="B591" s="17" t="s">
        <v>811</v>
      </c>
      <c r="C591" s="35" t="s">
        <v>1096</v>
      </c>
      <c r="D591" s="17" t="s">
        <v>810</v>
      </c>
      <c r="E591" s="19">
        <v>6387700</v>
      </c>
      <c r="F591" s="20">
        <v>6387700</v>
      </c>
      <c r="G591" s="19">
        <f t="shared" si="47"/>
        <v>0</v>
      </c>
      <c r="H591" s="19">
        <v>0</v>
      </c>
      <c r="I591" s="19">
        <v>0</v>
      </c>
      <c r="J591" s="29">
        <v>0.2</v>
      </c>
      <c r="K591" s="22">
        <f t="shared" si="50"/>
        <v>0</v>
      </c>
      <c r="L591" s="19">
        <f t="shared" si="48"/>
        <v>6387700</v>
      </c>
      <c r="M591" s="20">
        <f t="shared" si="49"/>
        <v>0</v>
      </c>
      <c r="O591" s="7">
        <f t="shared" ref="O591:O607" si="51">ROUND(N591/30,0)</f>
        <v>0</v>
      </c>
      <c r="P591" s="3">
        <f>(Q591-D591)/30</f>
        <v>54.833333333333336</v>
      </c>
      <c r="Q591" s="2">
        <v>42004</v>
      </c>
    </row>
    <row r="592" spans="1:17" ht="17.100000000000001" customHeight="1">
      <c r="A592" s="17" t="s">
        <v>1045</v>
      </c>
      <c r="B592" s="17" t="s">
        <v>814</v>
      </c>
      <c r="C592" s="35" t="s">
        <v>1097</v>
      </c>
      <c r="D592" s="17" t="s">
        <v>815</v>
      </c>
      <c r="E592" s="19">
        <v>5720000</v>
      </c>
      <c r="F592" s="20">
        <v>5720000</v>
      </c>
      <c r="G592" s="19">
        <f t="shared" si="47"/>
        <v>0</v>
      </c>
      <c r="H592" s="19">
        <v>0</v>
      </c>
      <c r="I592" s="19">
        <v>0</v>
      </c>
      <c r="J592" s="29">
        <v>0.2</v>
      </c>
      <c r="K592" s="22">
        <f t="shared" si="50"/>
        <v>0</v>
      </c>
      <c r="L592" s="19">
        <f t="shared" si="48"/>
        <v>5720000</v>
      </c>
      <c r="M592" s="20">
        <f t="shared" si="49"/>
        <v>0</v>
      </c>
      <c r="O592" s="7">
        <f t="shared" si="51"/>
        <v>0</v>
      </c>
    </row>
    <row r="593" spans="1:15" ht="17.100000000000001" customHeight="1">
      <c r="A593" s="17" t="s">
        <v>1045</v>
      </c>
      <c r="B593" s="17" t="s">
        <v>911</v>
      </c>
      <c r="C593" s="35" t="s">
        <v>1067</v>
      </c>
      <c r="D593" s="17" t="s">
        <v>912</v>
      </c>
      <c r="E593" s="19">
        <v>11873220</v>
      </c>
      <c r="F593" s="20">
        <v>11267400</v>
      </c>
      <c r="G593" s="19">
        <f t="shared" si="47"/>
        <v>605820</v>
      </c>
      <c r="H593" s="19">
        <v>0</v>
      </c>
      <c r="I593" s="19">
        <v>0</v>
      </c>
      <c r="J593" s="29">
        <v>0.2</v>
      </c>
      <c r="K593" s="22">
        <f t="shared" si="50"/>
        <v>605820</v>
      </c>
      <c r="L593" s="19">
        <f t="shared" si="48"/>
        <v>11873220</v>
      </c>
      <c r="M593" s="20">
        <f t="shared" si="49"/>
        <v>0</v>
      </c>
      <c r="O593" s="7">
        <f t="shared" si="51"/>
        <v>0</v>
      </c>
    </row>
    <row r="594" spans="1:15" ht="17.100000000000001" customHeight="1">
      <c r="A594" s="17" t="s">
        <v>1045</v>
      </c>
      <c r="B594" s="17" t="s">
        <v>919</v>
      </c>
      <c r="C594" s="35" t="s">
        <v>1098</v>
      </c>
      <c r="D594" s="17" t="s">
        <v>920</v>
      </c>
      <c r="E594" s="19">
        <v>7565000</v>
      </c>
      <c r="F594" s="20">
        <v>7035676.4000000004</v>
      </c>
      <c r="G594" s="19">
        <f t="shared" si="47"/>
        <v>529323.59999999963</v>
      </c>
      <c r="H594" s="19">
        <v>0</v>
      </c>
      <c r="I594" s="19">
        <v>0</v>
      </c>
      <c r="J594" s="29">
        <v>0.2</v>
      </c>
      <c r="K594" s="22">
        <f t="shared" si="50"/>
        <v>529323.59999999963</v>
      </c>
      <c r="L594" s="19">
        <f t="shared" si="48"/>
        <v>7565000</v>
      </c>
      <c r="M594" s="20">
        <f t="shared" si="49"/>
        <v>0</v>
      </c>
      <c r="O594" s="7">
        <f t="shared" si="51"/>
        <v>0</v>
      </c>
    </row>
    <row r="595" spans="1:15" ht="17.100000000000001" customHeight="1">
      <c r="A595" s="17" t="s">
        <v>1045</v>
      </c>
      <c r="B595" s="17" t="s">
        <v>921</v>
      </c>
      <c r="C595" s="35" t="s">
        <v>922</v>
      </c>
      <c r="D595" s="17" t="s">
        <v>923</v>
      </c>
      <c r="E595" s="19">
        <v>5659000</v>
      </c>
      <c r="F595" s="20">
        <v>5263039.5999999996</v>
      </c>
      <c r="G595" s="19">
        <f t="shared" si="47"/>
        <v>395960.40000000037</v>
      </c>
      <c r="H595" s="19">
        <v>0</v>
      </c>
      <c r="I595" s="19">
        <v>0</v>
      </c>
      <c r="J595" s="29">
        <v>0.2</v>
      </c>
      <c r="K595" s="22">
        <f t="shared" si="50"/>
        <v>395960.40000000037</v>
      </c>
      <c r="L595" s="19">
        <f t="shared" si="48"/>
        <v>5659000</v>
      </c>
      <c r="M595" s="20">
        <f t="shared" si="49"/>
        <v>0</v>
      </c>
      <c r="O595" s="7">
        <f t="shared" si="51"/>
        <v>0</v>
      </c>
    </row>
    <row r="596" spans="1:15" ht="17.100000000000001" customHeight="1">
      <c r="A596" s="17" t="s">
        <v>1045</v>
      </c>
      <c r="B596" s="17" t="s">
        <v>927</v>
      </c>
      <c r="C596" s="35" t="s">
        <v>1068</v>
      </c>
      <c r="D596" s="17" t="s">
        <v>928</v>
      </c>
      <c r="E596" s="19">
        <v>56000000</v>
      </c>
      <c r="F596" s="20">
        <v>50420447.043478258</v>
      </c>
      <c r="G596" s="19">
        <f t="shared" si="47"/>
        <v>5579552.956521742</v>
      </c>
      <c r="H596" s="19">
        <v>0</v>
      </c>
      <c r="I596" s="19">
        <v>0</v>
      </c>
      <c r="J596" s="29">
        <v>0.2</v>
      </c>
      <c r="K596" s="22">
        <f>G596</f>
        <v>5579552.956521742</v>
      </c>
      <c r="L596" s="19">
        <f t="shared" si="48"/>
        <v>56000000</v>
      </c>
      <c r="M596" s="20">
        <f t="shared" si="49"/>
        <v>0</v>
      </c>
      <c r="O596" s="7">
        <f t="shared" si="51"/>
        <v>0</v>
      </c>
    </row>
    <row r="597" spans="1:15" ht="17.100000000000001" customHeight="1">
      <c r="A597" s="17" t="s">
        <v>1045</v>
      </c>
      <c r="B597" s="30" t="s">
        <v>936</v>
      </c>
      <c r="C597" s="35" t="s">
        <v>1099</v>
      </c>
      <c r="D597" s="31">
        <v>40939</v>
      </c>
      <c r="E597" s="19">
        <v>15000000</v>
      </c>
      <c r="F597" s="20">
        <v>12804000</v>
      </c>
      <c r="G597" s="19">
        <f t="shared" si="47"/>
        <v>2196000</v>
      </c>
      <c r="H597" s="19">
        <v>0</v>
      </c>
      <c r="I597" s="19">
        <v>0</v>
      </c>
      <c r="J597" s="29">
        <v>0.2</v>
      </c>
      <c r="K597" s="22">
        <f>ROUND((G597)/2,0)</f>
        <v>1098000</v>
      </c>
      <c r="L597" s="19">
        <f t="shared" si="48"/>
        <v>13902000</v>
      </c>
      <c r="M597" s="20">
        <f t="shared" si="49"/>
        <v>1098000</v>
      </c>
      <c r="O597" s="7">
        <f t="shared" si="51"/>
        <v>0</v>
      </c>
    </row>
    <row r="598" spans="1:15" ht="17.100000000000001" customHeight="1">
      <c r="A598" s="17" t="s">
        <v>1045</v>
      </c>
      <c r="B598" s="30" t="s">
        <v>978</v>
      </c>
      <c r="C598" s="35" t="s">
        <v>1069</v>
      </c>
      <c r="D598" s="31">
        <v>41148</v>
      </c>
      <c r="E598" s="19">
        <v>6908000</v>
      </c>
      <c r="F598" s="20">
        <v>4677097.2258064514</v>
      </c>
      <c r="G598" s="19">
        <f t="shared" si="47"/>
        <v>2230902.7741935486</v>
      </c>
      <c r="H598" s="19">
        <v>0</v>
      </c>
      <c r="I598" s="19">
        <v>0</v>
      </c>
      <c r="J598" s="29">
        <v>0.2</v>
      </c>
      <c r="K598" s="22">
        <f>ROUND((G598)/2,0)</f>
        <v>1115451</v>
      </c>
      <c r="L598" s="19">
        <f t="shared" si="48"/>
        <v>5792548.2258064514</v>
      </c>
      <c r="M598" s="20">
        <f t="shared" si="49"/>
        <v>1115451.7741935486</v>
      </c>
      <c r="O598" s="7">
        <f t="shared" si="51"/>
        <v>0</v>
      </c>
    </row>
    <row r="599" spans="1:15" ht="17.100000000000001" customHeight="1">
      <c r="A599" s="17" t="s">
        <v>1045</v>
      </c>
      <c r="B599" s="30"/>
      <c r="C599" s="35" t="s">
        <v>993</v>
      </c>
      <c r="D599" s="31">
        <v>41383</v>
      </c>
      <c r="E599" s="19">
        <v>95000000</v>
      </c>
      <c r="F599" s="20">
        <v>54764705.923076928</v>
      </c>
      <c r="G599" s="19">
        <f t="shared" si="47"/>
        <v>40235294.076923072</v>
      </c>
      <c r="H599" s="19">
        <v>0</v>
      </c>
      <c r="I599" s="19">
        <v>0</v>
      </c>
      <c r="J599" s="29">
        <v>0.2</v>
      </c>
      <c r="K599" s="22">
        <f t="shared" ref="K599:K601" si="52">ROUND((G599)/3,0)</f>
        <v>13411765</v>
      </c>
      <c r="L599" s="19">
        <f t="shared" si="48"/>
        <v>68176470.923076928</v>
      </c>
      <c r="M599" s="20">
        <f t="shared" si="49"/>
        <v>26823529.076923072</v>
      </c>
      <c r="O599" s="7">
        <f t="shared" si="51"/>
        <v>0</v>
      </c>
    </row>
    <row r="600" spans="1:15" ht="17.100000000000001" customHeight="1">
      <c r="A600" s="17" t="s">
        <v>1045</v>
      </c>
      <c r="B600" s="30"/>
      <c r="C600" s="35" t="s">
        <v>1100</v>
      </c>
      <c r="D600" s="31">
        <v>41418</v>
      </c>
      <c r="E600" s="19">
        <v>20238690</v>
      </c>
      <c r="F600" s="20">
        <v>11520485.4</v>
      </c>
      <c r="G600" s="19">
        <f t="shared" si="47"/>
        <v>8718204.5999999996</v>
      </c>
      <c r="H600" s="19">
        <v>0</v>
      </c>
      <c r="I600" s="19">
        <v>0</v>
      </c>
      <c r="J600" s="29">
        <v>0.2</v>
      </c>
      <c r="K600" s="22">
        <f t="shared" si="52"/>
        <v>2906068</v>
      </c>
      <c r="L600" s="19">
        <f t="shared" si="48"/>
        <v>14426553.4</v>
      </c>
      <c r="M600" s="20">
        <f t="shared" si="49"/>
        <v>5812136.5999999996</v>
      </c>
      <c r="O600" s="7">
        <f t="shared" si="51"/>
        <v>0</v>
      </c>
    </row>
    <row r="601" spans="1:15" ht="17.100000000000001" customHeight="1">
      <c r="A601" s="17" t="s">
        <v>1045</v>
      </c>
      <c r="B601" s="30"/>
      <c r="C601" s="35" t="s">
        <v>1070</v>
      </c>
      <c r="D601" s="31">
        <v>41481</v>
      </c>
      <c r="E601" s="19">
        <v>2200000</v>
      </c>
      <c r="F601" s="20">
        <v>1222222.1428571427</v>
      </c>
      <c r="G601" s="19">
        <f t="shared" si="47"/>
        <v>977777.85714285728</v>
      </c>
      <c r="H601" s="19">
        <v>0</v>
      </c>
      <c r="I601" s="19">
        <v>0</v>
      </c>
      <c r="J601" s="29">
        <v>0.2</v>
      </c>
      <c r="K601" s="22">
        <f t="shared" si="52"/>
        <v>325926</v>
      </c>
      <c r="L601" s="19">
        <f t="shared" si="48"/>
        <v>1548148.1428571427</v>
      </c>
      <c r="M601" s="20">
        <f t="shared" si="49"/>
        <v>651851.85714285728</v>
      </c>
      <c r="O601" s="7">
        <f t="shared" si="51"/>
        <v>0</v>
      </c>
    </row>
    <row r="602" spans="1:15" ht="17.100000000000001" customHeight="1">
      <c r="A602" s="17" t="s">
        <v>1045</v>
      </c>
      <c r="B602" s="30"/>
      <c r="C602" s="35" t="s">
        <v>1101</v>
      </c>
      <c r="D602" s="31">
        <v>41564</v>
      </c>
      <c r="E602" s="19">
        <v>11112200</v>
      </c>
      <c r="F602" s="20">
        <v>5965496.5333333332</v>
      </c>
      <c r="G602" s="19">
        <f t="shared" si="47"/>
        <v>5146703.4666666668</v>
      </c>
      <c r="H602" s="19">
        <v>0</v>
      </c>
      <c r="I602" s="19">
        <v>0</v>
      </c>
      <c r="J602" s="29">
        <v>0.2</v>
      </c>
      <c r="K602" s="22">
        <f>ROUND((G602)/3,0)</f>
        <v>1715568</v>
      </c>
      <c r="L602" s="19">
        <f t="shared" si="48"/>
        <v>7681064.5333333332</v>
      </c>
      <c r="M602" s="20">
        <f t="shared" si="49"/>
        <v>3431135.4666666668</v>
      </c>
      <c r="O602" s="7">
        <f t="shared" si="51"/>
        <v>0</v>
      </c>
    </row>
    <row r="603" spans="1:15" ht="17.100000000000001" customHeight="1">
      <c r="A603" s="17" t="s">
        <v>1045</v>
      </c>
      <c r="B603" s="30"/>
      <c r="C603" s="30" t="s">
        <v>1071</v>
      </c>
      <c r="D603" s="33" t="s">
        <v>1042</v>
      </c>
      <c r="E603" s="41">
        <v>15000000</v>
      </c>
      <c r="F603" s="20">
        <v>5000000</v>
      </c>
      <c r="G603" s="19">
        <f t="shared" si="47"/>
        <v>10000000</v>
      </c>
      <c r="H603" s="19">
        <v>0</v>
      </c>
      <c r="I603" s="19">
        <v>0</v>
      </c>
      <c r="J603" s="29">
        <v>0.2</v>
      </c>
      <c r="K603" s="22">
        <f t="shared" ref="K603:K606" si="53">ROUND((G603)/4,0)</f>
        <v>2500000</v>
      </c>
      <c r="L603" s="19">
        <f t="shared" si="48"/>
        <v>7500000</v>
      </c>
      <c r="M603" s="20">
        <f t="shared" si="49"/>
        <v>7500000</v>
      </c>
      <c r="N603" s="3">
        <f>N$8-D603</f>
        <v>231</v>
      </c>
      <c r="O603" s="7">
        <f t="shared" si="51"/>
        <v>8</v>
      </c>
    </row>
    <row r="604" spans="1:15" ht="17.100000000000001" customHeight="1">
      <c r="A604" s="17" t="s">
        <v>1045</v>
      </c>
      <c r="B604" s="30"/>
      <c r="C604" s="30" t="s">
        <v>1072</v>
      </c>
      <c r="D604" s="33" t="s">
        <v>1042</v>
      </c>
      <c r="E604" s="41">
        <v>14740000</v>
      </c>
      <c r="F604" s="20">
        <v>4913333.076923077</v>
      </c>
      <c r="G604" s="19">
        <f t="shared" si="47"/>
        <v>9826666.9230769239</v>
      </c>
      <c r="H604" s="19">
        <v>0</v>
      </c>
      <c r="I604" s="19">
        <v>0</v>
      </c>
      <c r="J604" s="29">
        <v>0.2</v>
      </c>
      <c r="K604" s="22">
        <f t="shared" si="53"/>
        <v>2456667</v>
      </c>
      <c r="L604" s="19">
        <f t="shared" si="48"/>
        <v>7370000.076923077</v>
      </c>
      <c r="M604" s="20">
        <f t="shared" si="49"/>
        <v>7369999.923076923</v>
      </c>
      <c r="N604" s="3">
        <f>N$8-D604</f>
        <v>231</v>
      </c>
      <c r="O604" s="7">
        <f t="shared" si="51"/>
        <v>8</v>
      </c>
    </row>
    <row r="605" spans="1:15" ht="17.100000000000001" customHeight="1">
      <c r="A605" s="17" t="s">
        <v>1045</v>
      </c>
      <c r="B605" s="30"/>
      <c r="C605" s="30" t="s">
        <v>1073</v>
      </c>
      <c r="D605" s="33" t="s">
        <v>1043</v>
      </c>
      <c r="E605" s="41">
        <v>34032790</v>
      </c>
      <c r="F605" s="20">
        <v>10209837</v>
      </c>
      <c r="G605" s="19">
        <f t="shared" si="47"/>
        <v>23822953</v>
      </c>
      <c r="H605" s="19">
        <v>0</v>
      </c>
      <c r="I605" s="19">
        <v>0</v>
      </c>
      <c r="J605" s="29">
        <v>0.2</v>
      </c>
      <c r="K605" s="22">
        <f t="shared" si="53"/>
        <v>5955738</v>
      </c>
      <c r="L605" s="19">
        <f t="shared" si="48"/>
        <v>16165575</v>
      </c>
      <c r="M605" s="20">
        <f t="shared" si="49"/>
        <v>17867215</v>
      </c>
      <c r="N605" s="3">
        <f>N$8-D605</f>
        <v>181</v>
      </c>
      <c r="O605" s="7">
        <f t="shared" si="51"/>
        <v>6</v>
      </c>
    </row>
    <row r="606" spans="1:15" ht="17.100000000000001" customHeight="1">
      <c r="A606" s="17" t="s">
        <v>1045</v>
      </c>
      <c r="B606" s="30"/>
      <c r="C606" s="30" t="s">
        <v>1102</v>
      </c>
      <c r="D606" s="31">
        <v>41898</v>
      </c>
      <c r="E606" s="41">
        <v>35000000</v>
      </c>
      <c r="F606" s="20">
        <v>9333333.0714285709</v>
      </c>
      <c r="G606" s="19">
        <f t="shared" si="47"/>
        <v>25666666.928571429</v>
      </c>
      <c r="H606" s="19">
        <v>0</v>
      </c>
      <c r="I606" s="19">
        <v>0</v>
      </c>
      <c r="J606" s="29">
        <v>0.2</v>
      </c>
      <c r="K606" s="22">
        <f t="shared" si="53"/>
        <v>6416667</v>
      </c>
      <c r="L606" s="19">
        <f t="shared" si="48"/>
        <v>15750000.071428571</v>
      </c>
      <c r="M606" s="20">
        <f t="shared" si="49"/>
        <v>19249999.928571429</v>
      </c>
      <c r="N606" s="3">
        <f>N$8-D606</f>
        <v>106</v>
      </c>
      <c r="O606" s="7">
        <f t="shared" si="51"/>
        <v>4</v>
      </c>
    </row>
    <row r="607" spans="1:15" ht="17.100000000000001" customHeight="1">
      <c r="A607" s="17" t="s">
        <v>1045</v>
      </c>
      <c r="B607" s="30"/>
      <c r="C607" s="30" t="s">
        <v>1103</v>
      </c>
      <c r="D607" s="31">
        <v>41974</v>
      </c>
      <c r="E607" s="41">
        <v>9559000</v>
      </c>
      <c r="F607" s="20">
        <v>2071116.9322033899</v>
      </c>
      <c r="G607" s="19">
        <f t="shared" si="47"/>
        <v>7487883.0677966103</v>
      </c>
      <c r="H607" s="19">
        <v>0</v>
      </c>
      <c r="I607" s="19">
        <v>0</v>
      </c>
      <c r="J607" s="29">
        <v>0.2</v>
      </c>
      <c r="K607" s="22">
        <f>ROUND((G607)/4,0)</f>
        <v>1871971</v>
      </c>
      <c r="L607" s="19">
        <f t="shared" si="48"/>
        <v>3943087.9322033897</v>
      </c>
      <c r="M607" s="20">
        <f t="shared" si="49"/>
        <v>5615912.0677966103</v>
      </c>
      <c r="N607" s="3">
        <f>N$8-D607</f>
        <v>30</v>
      </c>
      <c r="O607" s="7">
        <f t="shared" si="51"/>
        <v>1</v>
      </c>
    </row>
    <row r="608" spans="1:15" ht="17.100000000000001" customHeight="1">
      <c r="A608" s="17" t="s">
        <v>1134</v>
      </c>
      <c r="B608" s="30"/>
      <c r="C608" s="30" t="s">
        <v>1103</v>
      </c>
      <c r="D608" s="33" t="s">
        <v>1109</v>
      </c>
      <c r="E608" s="34">
        <v>29539640</v>
      </c>
      <c r="F608" s="20">
        <v>5415600.666666667</v>
      </c>
      <c r="G608" s="19">
        <f t="shared" si="47"/>
        <v>24124039.333333332</v>
      </c>
      <c r="H608" s="19">
        <v>0</v>
      </c>
      <c r="I608" s="19">
        <v>0</v>
      </c>
      <c r="J608" s="29">
        <v>0.2</v>
      </c>
      <c r="K608" s="22">
        <f>ROUND((G608)/5,0)</f>
        <v>4824808</v>
      </c>
      <c r="L608" s="19">
        <f t="shared" si="48"/>
        <v>10240408.666666668</v>
      </c>
      <c r="M608" s="20">
        <f t="shared" si="49"/>
        <v>19299231.333333332</v>
      </c>
      <c r="N608" s="3"/>
      <c r="O608" s="7"/>
    </row>
    <row r="609" spans="1:16" ht="17.100000000000001" customHeight="1">
      <c r="A609" s="17" t="s">
        <v>1134</v>
      </c>
      <c r="B609" s="30"/>
      <c r="C609" s="30" t="s">
        <v>1135</v>
      </c>
      <c r="D609" s="42">
        <v>42346</v>
      </c>
      <c r="E609" s="43">
        <v>5445000</v>
      </c>
      <c r="F609" s="20">
        <v>90750</v>
      </c>
      <c r="G609" s="19">
        <f t="shared" si="47"/>
        <v>5354250</v>
      </c>
      <c r="H609" s="19">
        <v>0</v>
      </c>
      <c r="I609" s="19">
        <v>0</v>
      </c>
      <c r="J609" s="29">
        <v>0.2</v>
      </c>
      <c r="K609" s="22">
        <f>ROUND((G609)/5,0)</f>
        <v>1070850</v>
      </c>
      <c r="L609" s="19">
        <f t="shared" si="48"/>
        <v>1161600</v>
      </c>
      <c r="M609" s="20">
        <f t="shared" si="49"/>
        <v>4283400</v>
      </c>
      <c r="N609" s="3"/>
      <c r="O609" s="7"/>
    </row>
    <row r="610" spans="1:16" ht="17.100000000000001" customHeight="1">
      <c r="A610" s="17" t="s">
        <v>1134</v>
      </c>
      <c r="B610" s="30"/>
      <c r="C610" s="47" t="s">
        <v>1167</v>
      </c>
      <c r="D610" s="44" t="s">
        <v>1169</v>
      </c>
      <c r="E610" s="45">
        <v>1408000</v>
      </c>
      <c r="F610" s="39">
        <v>0</v>
      </c>
      <c r="G610" s="19">
        <v>0</v>
      </c>
      <c r="H610" s="19">
        <v>1408000</v>
      </c>
      <c r="I610" s="19">
        <v>0</v>
      </c>
      <c r="J610" s="29">
        <v>0.2</v>
      </c>
      <c r="K610" s="22">
        <f>ROUND((H610)/5*1/12,0)</f>
        <v>23467</v>
      </c>
      <c r="L610" s="19">
        <f t="shared" si="48"/>
        <v>23467</v>
      </c>
      <c r="M610" s="20">
        <f t="shared" si="49"/>
        <v>1384533</v>
      </c>
      <c r="N610" s="3"/>
      <c r="O610" s="7"/>
    </row>
    <row r="611" spans="1:16" ht="17.100000000000001" customHeight="1">
      <c r="A611" s="17" t="s">
        <v>1134</v>
      </c>
      <c r="B611" s="37"/>
      <c r="C611" s="47" t="s">
        <v>1168</v>
      </c>
      <c r="D611" s="44" t="s">
        <v>1170</v>
      </c>
      <c r="E611" s="45">
        <v>5461000</v>
      </c>
      <c r="F611" s="40">
        <v>0</v>
      </c>
      <c r="G611" s="19">
        <v>0</v>
      </c>
      <c r="H611" s="19">
        <v>5461000</v>
      </c>
      <c r="I611" s="19">
        <v>0</v>
      </c>
      <c r="J611" s="29">
        <v>0.2</v>
      </c>
      <c r="K611" s="22">
        <f>ROUND((H611)/5*1/12,0)</f>
        <v>91017</v>
      </c>
      <c r="L611" s="19">
        <f t="shared" ref="L611" si="54">F611+K611</f>
        <v>91017</v>
      </c>
      <c r="M611" s="20">
        <f t="shared" ref="M611" si="55">E611-L611</f>
        <v>5369983</v>
      </c>
      <c r="N611" s="3"/>
      <c r="O611" s="7"/>
    </row>
    <row r="612" spans="1:16" ht="21" customHeight="1">
      <c r="A612" s="148" t="s">
        <v>1213</v>
      </c>
      <c r="B612" s="148"/>
      <c r="C612" s="148"/>
      <c r="D612" s="150"/>
      <c r="E612" s="55">
        <f>SUM(E547:E611)</f>
        <v>569493100</v>
      </c>
      <c r="F612" s="56">
        <f>SUM(F547:F611)</f>
        <v>389726101.01577389</v>
      </c>
      <c r="G612" s="56">
        <f>SUM(G547:G611)</f>
        <v>172897998.9842262</v>
      </c>
      <c r="H612" s="56">
        <f>SUM(H547:H611)</f>
        <v>6869000</v>
      </c>
      <c r="I612" s="56">
        <f t="shared" ref="I612" si="56">SUM(I547:I607)</f>
        <v>0</v>
      </c>
      <c r="J612" s="56"/>
      <c r="K612" s="56">
        <f>SUM(K547:K611)</f>
        <v>52894619.956521742</v>
      </c>
      <c r="L612" s="56">
        <f>SUM(L547:L611)</f>
        <v>442620720.97229564</v>
      </c>
      <c r="M612" s="56">
        <f>SUM(M547:M611)</f>
        <v>126872379.02770443</v>
      </c>
      <c r="P612" s="3">
        <v>37864517</v>
      </c>
    </row>
    <row r="613" spans="1:16" ht="21" customHeight="1">
      <c r="A613" s="151" t="s">
        <v>1214</v>
      </c>
      <c r="B613" s="151"/>
      <c r="C613" s="151"/>
      <c r="D613" s="151"/>
      <c r="E613" s="54">
        <f t="shared" ref="E613:M613" si="57">E612+E546+E9</f>
        <v>2121398384</v>
      </c>
      <c r="F613" s="54">
        <f t="shared" si="57"/>
        <v>1743617960.8974409</v>
      </c>
      <c r="G613" s="54">
        <f t="shared" si="57"/>
        <v>370911423.10255957</v>
      </c>
      <c r="H613" s="54">
        <f t="shared" si="57"/>
        <v>173317530</v>
      </c>
      <c r="I613" s="54">
        <f t="shared" si="57"/>
        <v>0</v>
      </c>
      <c r="J613" s="54">
        <f t="shared" si="57"/>
        <v>0</v>
      </c>
      <c r="K613" s="53">
        <f t="shared" si="57"/>
        <v>197710108.95652175</v>
      </c>
      <c r="L613" s="54">
        <f t="shared" si="57"/>
        <v>1941328069.8539629</v>
      </c>
      <c r="M613" s="54">
        <f t="shared" si="57"/>
        <v>346518844.14603776</v>
      </c>
      <c r="P613" s="3">
        <v>176798963</v>
      </c>
    </row>
    <row r="614" spans="1:16" ht="13.5" hidden="1" customHeight="1">
      <c r="P614" s="8">
        <f>K613</f>
        <v>197710108.95652175</v>
      </c>
    </row>
    <row r="615" spans="1:16" ht="13.5" hidden="1" customHeight="1">
      <c r="E615" s="3"/>
      <c r="P615" s="8">
        <f>P614-P613</f>
        <v>20911145.956521749</v>
      </c>
    </row>
    <row r="616" spans="1:16" ht="13.5" hidden="1" customHeight="1">
      <c r="E616" s="3"/>
      <c r="H616" s="3"/>
    </row>
    <row r="617" spans="1:16" ht="13.5" hidden="1" customHeight="1">
      <c r="A617" s="9" t="s">
        <v>1104</v>
      </c>
      <c r="E617" s="3"/>
    </row>
    <row r="618" spans="1:16" ht="13.5" hidden="1" customHeight="1">
      <c r="E618" s="3"/>
    </row>
    <row r="619" spans="1:16" ht="19.5" hidden="1" customHeight="1">
      <c r="A619" s="10" t="s">
        <v>1107</v>
      </c>
      <c r="E619" s="3"/>
      <c r="L619" s="11" t="s">
        <v>1132</v>
      </c>
      <c r="M619" s="11" t="s">
        <v>1129</v>
      </c>
      <c r="N619" s="11" t="s">
        <v>1130</v>
      </c>
      <c r="O619" s="11"/>
      <c r="P619" s="11" t="s">
        <v>1131</v>
      </c>
    </row>
    <row r="620" spans="1:16" ht="19.5" hidden="1" customHeight="1">
      <c r="E620" s="3"/>
      <c r="L620" s="11" t="s">
        <v>1127</v>
      </c>
      <c r="M620" s="12">
        <v>6665000</v>
      </c>
      <c r="N620" s="13"/>
      <c r="O620" s="13"/>
      <c r="P620" s="14" t="e">
        <f>#REF!+N620</f>
        <v>#REF!</v>
      </c>
    </row>
    <row r="621" spans="1:16" ht="19.5" hidden="1" customHeight="1">
      <c r="A621" s="9" t="s">
        <v>1108</v>
      </c>
      <c r="E621" s="3"/>
      <c r="L621" s="11" t="s">
        <v>1125</v>
      </c>
      <c r="M621" s="12">
        <v>188320000</v>
      </c>
      <c r="N621" s="12" t="e">
        <f>ROUND((#REF!*0.451*11/12)/1000,0)</f>
        <v>#REF!</v>
      </c>
      <c r="O621" s="16" t="s">
        <v>1133</v>
      </c>
      <c r="P621" s="14" t="e">
        <f>#REF!+N621</f>
        <v>#REF!</v>
      </c>
    </row>
    <row r="622" spans="1:16" ht="19.5" hidden="1" customHeight="1">
      <c r="E622" s="3"/>
      <c r="L622" s="11" t="s">
        <v>1126</v>
      </c>
      <c r="M622" s="12">
        <v>171630000</v>
      </c>
      <c r="N622" s="12" t="e">
        <f>ROUNDUP(#REF!*0.2/1000,0)</f>
        <v>#REF!</v>
      </c>
      <c r="O622" s="13"/>
      <c r="P622" s="14" t="e">
        <f>#REF!+N622</f>
        <v>#REF!</v>
      </c>
    </row>
    <row r="623" spans="1:16" ht="19.5" hidden="1" customHeight="1">
      <c r="L623" s="11" t="s">
        <v>1128</v>
      </c>
      <c r="M623" s="12">
        <f>SUM(M620:M622)</f>
        <v>366615000</v>
      </c>
      <c r="N623" s="15" t="e">
        <f>SUM(N620:N622)</f>
        <v>#REF!</v>
      </c>
      <c r="O623" s="13"/>
      <c r="P623" s="15" t="e">
        <f>SUM(P620:P622)</f>
        <v>#REF!</v>
      </c>
    </row>
    <row r="624" spans="1:16" ht="13.5" hidden="1" customHeight="1">
      <c r="M624" s="3"/>
    </row>
    <row r="625" spans="4:16" ht="13.5" customHeight="1">
      <c r="M625" s="3"/>
      <c r="P625" s="3">
        <v>201145</v>
      </c>
    </row>
    <row r="626" spans="4:16" ht="13.5" customHeight="1">
      <c r="P626" s="8" t="e">
        <f>P623-P625</f>
        <v>#REF!</v>
      </c>
    </row>
    <row r="627" spans="4:16" ht="20.25" customHeight="1">
      <c r="D627" s="46" t="s">
        <v>1127</v>
      </c>
      <c r="E627" s="36">
        <f>E9</f>
        <v>109357296</v>
      </c>
      <c r="F627" s="36">
        <f>F9</f>
        <v>102691877</v>
      </c>
      <c r="G627" s="36">
        <f>G9</f>
        <v>6665419</v>
      </c>
      <c r="H627" s="36">
        <f t="shared" ref="H627:M627" si="58">H9</f>
        <v>0</v>
      </c>
      <c r="I627" s="36">
        <f t="shared" si="58"/>
        <v>0</v>
      </c>
      <c r="J627" s="36">
        <f t="shared" si="58"/>
        <v>0</v>
      </c>
      <c r="K627" s="36">
        <f t="shared" si="58"/>
        <v>3295613</v>
      </c>
      <c r="L627" s="36">
        <f t="shared" si="58"/>
        <v>105987490</v>
      </c>
      <c r="M627" s="36">
        <f t="shared" si="58"/>
        <v>3369806</v>
      </c>
    </row>
    <row r="628" spans="4:16" ht="20.25" customHeight="1">
      <c r="D628" s="46" t="s">
        <v>1138</v>
      </c>
      <c r="E628" s="36">
        <f>E546</f>
        <v>1442547988</v>
      </c>
      <c r="F628" s="36">
        <f>F546</f>
        <v>1251199982.8816671</v>
      </c>
      <c r="G628" s="36">
        <f>G546</f>
        <v>191348005.11833334</v>
      </c>
      <c r="H628" s="36">
        <f t="shared" ref="H628:M628" si="59">H546</f>
        <v>166448530</v>
      </c>
      <c r="I628" s="36">
        <f t="shared" si="59"/>
        <v>0</v>
      </c>
      <c r="J628" s="36">
        <f t="shared" si="59"/>
        <v>0</v>
      </c>
      <c r="K628" s="36">
        <f t="shared" si="59"/>
        <v>141519876</v>
      </c>
      <c r="L628" s="36">
        <f t="shared" si="59"/>
        <v>1392719858.8816671</v>
      </c>
      <c r="M628" s="36">
        <f t="shared" si="59"/>
        <v>216276659.11833331</v>
      </c>
    </row>
    <row r="629" spans="4:16" ht="20.25" customHeight="1">
      <c r="D629" s="46" t="s">
        <v>1137</v>
      </c>
      <c r="E629" s="36">
        <f t="shared" ref="E629:F629" si="60">E612</f>
        <v>569493100</v>
      </c>
      <c r="F629" s="36">
        <f t="shared" si="60"/>
        <v>389726101.01577389</v>
      </c>
      <c r="G629" s="36">
        <f>G612</f>
        <v>172897998.9842262</v>
      </c>
      <c r="H629" s="36">
        <f t="shared" ref="H629:M629" si="61">H612</f>
        <v>6869000</v>
      </c>
      <c r="I629" s="36">
        <f t="shared" si="61"/>
        <v>0</v>
      </c>
      <c r="J629" s="36">
        <f t="shared" si="61"/>
        <v>0</v>
      </c>
      <c r="K629" s="36">
        <f t="shared" si="61"/>
        <v>52894619.956521742</v>
      </c>
      <c r="L629" s="36">
        <f t="shared" si="61"/>
        <v>442620720.97229564</v>
      </c>
      <c r="M629" s="36">
        <f t="shared" si="61"/>
        <v>126872379.02770443</v>
      </c>
    </row>
    <row r="630" spans="4:16" ht="20.25" customHeight="1">
      <c r="D630" s="57" t="s">
        <v>1215</v>
      </c>
      <c r="E630" s="58">
        <f t="shared" ref="E630:F630" si="62">SUM(E627:E629)</f>
        <v>2121398384</v>
      </c>
      <c r="F630" s="58">
        <f t="shared" si="62"/>
        <v>1743617960.8974409</v>
      </c>
      <c r="G630" s="58">
        <f>SUM(G627:G629)</f>
        <v>370911423.10255957</v>
      </c>
      <c r="H630" s="58">
        <f t="shared" ref="H630:M630" si="63">SUM(H627:H629)</f>
        <v>173317530</v>
      </c>
      <c r="I630" s="58">
        <f t="shared" si="63"/>
        <v>0</v>
      </c>
      <c r="J630" s="58">
        <f t="shared" si="63"/>
        <v>0</v>
      </c>
      <c r="K630" s="58">
        <f t="shared" si="63"/>
        <v>197710108.95652175</v>
      </c>
      <c r="L630" s="58">
        <f t="shared" si="63"/>
        <v>1941328069.8539629</v>
      </c>
      <c r="M630" s="58">
        <f t="shared" si="63"/>
        <v>346518844.14603776</v>
      </c>
    </row>
  </sheetData>
  <sortState ref="C505:O543">
    <sortCondition ref="D505:D543"/>
  </sortState>
  <mergeCells count="5">
    <mergeCell ref="A1:C1"/>
    <mergeCell ref="A9:D9"/>
    <mergeCell ref="A546:D546"/>
    <mergeCell ref="A612:D612"/>
    <mergeCell ref="A613:D6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66"/>
  <sheetViews>
    <sheetView workbookViewId="0">
      <pane xSplit="2" ySplit="3" topLeftCell="C647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C668" sqref="C668"/>
    </sheetView>
  </sheetViews>
  <sheetFormatPr defaultColWidth="11" defaultRowHeight="13.5" customHeight="1"/>
  <cols>
    <col min="1" max="1" width="18.75" style="4" customWidth="1"/>
    <col min="2" max="2" width="7.125" style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2.75" style="6" bestFit="1" customWidth="1"/>
    <col min="12" max="12" width="14.875" style="1" customWidth="1"/>
    <col min="13" max="13" width="14.25" style="1" customWidth="1"/>
    <col min="14" max="14" width="12.875" style="1" customWidth="1"/>
    <col min="15" max="15" width="7.875" style="1" customWidth="1"/>
    <col min="16" max="16" width="13.5" style="1" customWidth="1"/>
    <col min="17" max="20" width="11" style="1" customWidth="1"/>
    <col min="21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146" t="s">
        <v>1220</v>
      </c>
      <c r="B1" s="146"/>
      <c r="C1" s="146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 t="shared" ref="M4:M9" si="2"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 t="shared" si="2"/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11">
        <f>19260000-9630000</f>
        <v>9630000</v>
      </c>
      <c r="F6" s="64">
        <f>19260000-9630000</f>
        <v>9630000</v>
      </c>
      <c r="G6" s="19">
        <f>E6-F6</f>
        <v>0</v>
      </c>
      <c r="H6" s="19">
        <v>0</v>
      </c>
      <c r="I6" s="19"/>
      <c r="J6" s="21" t="s">
        <v>7</v>
      </c>
      <c r="K6" s="22">
        <f t="shared" si="0"/>
        <v>0</v>
      </c>
      <c r="L6" s="19">
        <f t="shared" si="1"/>
        <v>9630000</v>
      </c>
      <c r="M6" s="19">
        <f t="shared" si="2"/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f>E7-F7</f>
        <v>688150</v>
      </c>
      <c r="H7" s="19">
        <v>0</v>
      </c>
      <c r="I7" s="19">
        <v>0</v>
      </c>
      <c r="J7" s="21" t="s">
        <v>7</v>
      </c>
      <c r="K7" s="22">
        <v>688150</v>
      </c>
      <c r="L7" s="19">
        <f t="shared" si="1"/>
        <v>23522930</v>
      </c>
      <c r="M7" s="19">
        <f t="shared" si="2"/>
        <v>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f>E8-F8</f>
        <v>2681656</v>
      </c>
      <c r="H8" s="19">
        <v>0</v>
      </c>
      <c r="I8" s="19">
        <v>0</v>
      </c>
      <c r="J8" s="21" t="s">
        <v>7</v>
      </c>
      <c r="K8" s="22">
        <f>ROUND((G8)*0.451,0)-2</f>
        <v>1209425</v>
      </c>
      <c r="L8" s="19">
        <f t="shared" si="1"/>
        <v>28047579</v>
      </c>
      <c r="M8" s="19">
        <f t="shared" si="2"/>
        <v>1472231</v>
      </c>
      <c r="N8" s="2" t="s">
        <v>1277</v>
      </c>
    </row>
    <row r="9" spans="1:15" ht="17.100000000000001" customHeight="1">
      <c r="A9" s="17" t="s">
        <v>5</v>
      </c>
      <c r="B9" s="60"/>
      <c r="C9" s="61" t="s">
        <v>1223</v>
      </c>
      <c r="D9" s="62">
        <v>42829</v>
      </c>
      <c r="E9" s="63">
        <v>12864470</v>
      </c>
      <c r="F9" s="64"/>
      <c r="G9" s="63"/>
      <c r="H9" s="63">
        <f>E9</f>
        <v>12864470</v>
      </c>
      <c r="I9" s="63"/>
      <c r="J9" s="21" t="s">
        <v>7</v>
      </c>
      <c r="K9" s="22">
        <f>ROUND((H9)*O9/12*0.451,0)-2</f>
        <v>4351405</v>
      </c>
      <c r="L9" s="19">
        <f t="shared" si="1"/>
        <v>4351405</v>
      </c>
      <c r="M9" s="19">
        <f t="shared" si="2"/>
        <v>8513065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147" t="s">
        <v>1211</v>
      </c>
      <c r="B10" s="147"/>
      <c r="C10" s="147"/>
      <c r="D10" s="147"/>
      <c r="E10" s="50">
        <f>SUM(E4:E9)</f>
        <v>112591766</v>
      </c>
      <c r="F10" s="50">
        <f t="shared" ref="F10:I10" si="4">SUM(F4:F9)</f>
        <v>96357490</v>
      </c>
      <c r="G10" s="50">
        <f t="shared" si="4"/>
        <v>3369806</v>
      </c>
      <c r="H10" s="50">
        <f t="shared" si="4"/>
        <v>12864470</v>
      </c>
      <c r="I10" s="50">
        <f t="shared" si="4"/>
        <v>0</v>
      </c>
      <c r="J10" s="50">
        <f>SUM(J4:J7)</f>
        <v>0</v>
      </c>
      <c r="K10" s="56">
        <f t="shared" ref="K10" si="5">SUM(K4:K9)</f>
        <v>6248980</v>
      </c>
      <c r="L10" s="108">
        <f t="shared" ref="L10" si="6">SUM(L4:L9)</f>
        <v>102606470</v>
      </c>
      <c r="M10" s="50">
        <f t="shared" ref="M10" si="7">SUM(M4:M9)</f>
        <v>9985296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8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9">F11+K11</f>
        <v>73320</v>
      </c>
      <c r="M11" s="19">
        <f t="shared" ref="M11:M74" si="10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8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9"/>
        <v>296100</v>
      </c>
      <c r="M12" s="19">
        <f t="shared" si="10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8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9"/>
        <v>109040</v>
      </c>
      <c r="M13" s="19">
        <f t="shared" si="10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8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9"/>
        <v>1113200</v>
      </c>
      <c r="M14" s="19">
        <f t="shared" si="10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8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9"/>
        <v>150400</v>
      </c>
      <c r="M15" s="19">
        <f t="shared" si="10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8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9"/>
        <v>987000</v>
      </c>
      <c r="M16" s="19">
        <f t="shared" si="10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8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9"/>
        <v>94752</v>
      </c>
      <c r="M17" s="19">
        <f t="shared" si="10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8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9"/>
        <v>68432</v>
      </c>
      <c r="M18" s="19">
        <f t="shared" si="10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8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9"/>
        <v>924000</v>
      </c>
      <c r="M19" s="19">
        <f t="shared" si="10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8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9"/>
        <v>112530</v>
      </c>
      <c r="M20" s="19">
        <f t="shared" si="10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8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9"/>
        <v>21620</v>
      </c>
      <c r="M21" s="19">
        <f t="shared" si="10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8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9"/>
        <v>219960</v>
      </c>
      <c r="M22" s="19">
        <f t="shared" si="10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8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9"/>
        <v>227480</v>
      </c>
      <c r="M23" s="19">
        <f t="shared" si="10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8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9"/>
        <v>315840</v>
      </c>
      <c r="M24" s="19">
        <f t="shared" si="10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8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9"/>
        <v>181420</v>
      </c>
      <c r="M25" s="19">
        <f t="shared" si="10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8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9"/>
        <v>1263360</v>
      </c>
      <c r="M26" s="19">
        <f t="shared" si="10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8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9"/>
        <v>1703280</v>
      </c>
      <c r="M27" s="19">
        <f t="shared" si="10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8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9"/>
        <v>105280</v>
      </c>
      <c r="M28" s="19">
        <f t="shared" si="10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8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9"/>
        <v>971520</v>
      </c>
      <c r="M29" s="19">
        <f t="shared" si="10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8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9"/>
        <v>166980</v>
      </c>
      <c r="M30" s="19">
        <f t="shared" si="10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8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9"/>
        <v>364320</v>
      </c>
      <c r="M31" s="19">
        <f t="shared" si="10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8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9"/>
        <v>153450</v>
      </c>
      <c r="M32" s="19">
        <f t="shared" si="10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8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9"/>
        <v>103400</v>
      </c>
      <c r="M33" s="19">
        <f t="shared" si="10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8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9"/>
        <v>39480</v>
      </c>
      <c r="M34" s="19">
        <f t="shared" si="10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8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9"/>
        <v>37600</v>
      </c>
      <c r="M35" s="19">
        <f t="shared" si="10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8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9"/>
        <v>147580</v>
      </c>
      <c r="M36" s="19">
        <f t="shared" si="10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8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9"/>
        <v>30080</v>
      </c>
      <c r="M37" s="19">
        <f t="shared" si="10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8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9"/>
        <v>132990</v>
      </c>
      <c r="M38" s="19">
        <f t="shared" si="10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8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9"/>
        <v>129720</v>
      </c>
      <c r="M39" s="19">
        <f t="shared" si="10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8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9"/>
        <v>1945800</v>
      </c>
      <c r="M40" s="19">
        <f t="shared" si="10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8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9"/>
        <v>342160</v>
      </c>
      <c r="M41" s="19">
        <f t="shared" si="10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8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9"/>
        <v>317720</v>
      </c>
      <c r="M42" s="19">
        <f t="shared" si="10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8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9"/>
        <v>293280</v>
      </c>
      <c r="M43" s="19">
        <f t="shared" si="10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8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9"/>
        <v>1504000</v>
      </c>
      <c r="M44" s="19">
        <f t="shared" si="10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8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9"/>
        <v>260380</v>
      </c>
      <c r="M45" s="19">
        <f t="shared" si="10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8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9"/>
        <v>318660</v>
      </c>
      <c r="M46" s="19">
        <f t="shared" si="10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8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9"/>
        <v>204016</v>
      </c>
      <c r="M47" s="19">
        <f t="shared" si="10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8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9"/>
        <v>133480</v>
      </c>
      <c r="M48" s="19">
        <f t="shared" si="10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8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9"/>
        <v>159800</v>
      </c>
      <c r="M49" s="19">
        <f t="shared" si="10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8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9"/>
        <v>118440</v>
      </c>
      <c r="M50" s="19">
        <f t="shared" si="10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8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9"/>
        <v>102300</v>
      </c>
      <c r="M51" s="19">
        <f t="shared" si="10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8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9"/>
        <v>599500</v>
      </c>
      <c r="M52" s="19">
        <f t="shared" si="10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8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9"/>
        <v>33840</v>
      </c>
      <c r="M53" s="19">
        <f t="shared" si="10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8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9"/>
        <v>293280</v>
      </c>
      <c r="M54" s="19">
        <f t="shared" si="10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8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9"/>
        <v>35720</v>
      </c>
      <c r="M55" s="19">
        <f t="shared" si="10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8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9"/>
        <v>56400</v>
      </c>
      <c r="M56" s="19">
        <f t="shared" si="10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8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9"/>
        <v>163680</v>
      </c>
      <c r="M57" s="19">
        <f t="shared" si="10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8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9"/>
        <v>28200</v>
      </c>
      <c r="M58" s="19">
        <f t="shared" si="10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8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9"/>
        <v>2030400</v>
      </c>
      <c r="M59" s="19">
        <f t="shared" si="10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8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9"/>
        <v>122200</v>
      </c>
      <c r="M60" s="19">
        <f t="shared" si="10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8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9"/>
        <v>465300</v>
      </c>
      <c r="M61" s="19">
        <f t="shared" si="10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8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9"/>
        <v>25575</v>
      </c>
      <c r="M62" s="19">
        <f t="shared" si="10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8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9"/>
        <v>103400</v>
      </c>
      <c r="M63" s="19">
        <f t="shared" si="10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8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9"/>
        <v>493500</v>
      </c>
      <c r="M64" s="19">
        <f t="shared" si="10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8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9"/>
        <v>1710800</v>
      </c>
      <c r="M65" s="19">
        <f t="shared" si="10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8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9"/>
        <v>935300</v>
      </c>
      <c r="M66" s="19">
        <f t="shared" si="10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8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9"/>
        <v>1556640</v>
      </c>
      <c r="M67" s="19">
        <f t="shared" si="10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8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9"/>
        <v>342160</v>
      </c>
      <c r="M68" s="19">
        <f t="shared" si="10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8"/>
        <v>0</v>
      </c>
      <c r="H69" s="19">
        <v>0</v>
      </c>
      <c r="I69" s="19">
        <v>0</v>
      </c>
      <c r="J69" s="21" t="s">
        <v>7</v>
      </c>
      <c r="K69" s="22">
        <f t="shared" ref="K69:K132" si="11">ROUND((G69)*0.451,0)</f>
        <v>0</v>
      </c>
      <c r="L69" s="19">
        <f t="shared" si="9"/>
        <v>146640</v>
      </c>
      <c r="M69" s="19">
        <f t="shared" si="10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8"/>
        <v>0</v>
      </c>
      <c r="H70" s="19">
        <v>0</v>
      </c>
      <c r="I70" s="19">
        <v>0</v>
      </c>
      <c r="J70" s="21" t="s">
        <v>7</v>
      </c>
      <c r="K70" s="22">
        <f t="shared" si="11"/>
        <v>0</v>
      </c>
      <c r="L70" s="19">
        <f t="shared" si="9"/>
        <v>454020</v>
      </c>
      <c r="M70" s="19">
        <f t="shared" si="10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8"/>
        <v>0</v>
      </c>
      <c r="H71" s="19">
        <v>0</v>
      </c>
      <c r="I71" s="19">
        <v>0</v>
      </c>
      <c r="J71" s="21" t="s">
        <v>7</v>
      </c>
      <c r="K71" s="22">
        <f t="shared" si="11"/>
        <v>0</v>
      </c>
      <c r="L71" s="19">
        <f t="shared" si="9"/>
        <v>947520</v>
      </c>
      <c r="M71" s="19">
        <f t="shared" si="10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8"/>
        <v>0</v>
      </c>
      <c r="H72" s="19">
        <v>0</v>
      </c>
      <c r="I72" s="19">
        <v>0</v>
      </c>
      <c r="J72" s="21" t="s">
        <v>7</v>
      </c>
      <c r="K72" s="22">
        <f t="shared" si="11"/>
        <v>0</v>
      </c>
      <c r="L72" s="19">
        <f t="shared" si="9"/>
        <v>2192080</v>
      </c>
      <c r="M72" s="19">
        <f t="shared" si="10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8"/>
        <v>0</v>
      </c>
      <c r="H73" s="19">
        <v>0</v>
      </c>
      <c r="I73" s="19">
        <v>0</v>
      </c>
      <c r="J73" s="21" t="s">
        <v>7</v>
      </c>
      <c r="K73" s="22">
        <f t="shared" si="11"/>
        <v>0</v>
      </c>
      <c r="L73" s="19">
        <f t="shared" si="9"/>
        <v>340280</v>
      </c>
      <c r="M73" s="19">
        <f t="shared" si="10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8"/>
        <v>0</v>
      </c>
      <c r="H74" s="19">
        <v>0</v>
      </c>
      <c r="I74" s="19">
        <v>0</v>
      </c>
      <c r="J74" s="21" t="s">
        <v>7</v>
      </c>
      <c r="K74" s="22">
        <f t="shared" si="11"/>
        <v>0</v>
      </c>
      <c r="L74" s="19">
        <f t="shared" si="9"/>
        <v>645780</v>
      </c>
      <c r="M74" s="19">
        <f t="shared" si="10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2">E75-F75</f>
        <v>0</v>
      </c>
      <c r="H75" s="19">
        <v>0</v>
      </c>
      <c r="I75" s="19">
        <v>0</v>
      </c>
      <c r="J75" s="21" t="s">
        <v>7</v>
      </c>
      <c r="K75" s="22">
        <f t="shared" si="11"/>
        <v>0</v>
      </c>
      <c r="L75" s="19">
        <f t="shared" ref="L75:L138" si="13">F75+K75</f>
        <v>165440</v>
      </c>
      <c r="M75" s="19">
        <f t="shared" ref="M75:M138" si="14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2"/>
        <v>0</v>
      </c>
      <c r="H76" s="19">
        <v>0</v>
      </c>
      <c r="I76" s="19">
        <v>0</v>
      </c>
      <c r="J76" s="21" t="s">
        <v>7</v>
      </c>
      <c r="K76" s="22">
        <f t="shared" si="11"/>
        <v>0</v>
      </c>
      <c r="L76" s="19">
        <f t="shared" si="13"/>
        <v>107415</v>
      </c>
      <c r="M76" s="19">
        <f t="shared" si="14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2"/>
        <v>0</v>
      </c>
      <c r="H77" s="19">
        <v>0</v>
      </c>
      <c r="I77" s="19">
        <v>0</v>
      </c>
      <c r="J77" s="21" t="s">
        <v>7</v>
      </c>
      <c r="K77" s="22">
        <f t="shared" si="11"/>
        <v>0</v>
      </c>
      <c r="L77" s="19">
        <f t="shared" si="13"/>
        <v>81840</v>
      </c>
      <c r="M77" s="19">
        <f t="shared" si="14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2"/>
        <v>0</v>
      </c>
      <c r="H78" s="19">
        <v>0</v>
      </c>
      <c r="I78" s="19">
        <v>0</v>
      </c>
      <c r="J78" s="21" t="s">
        <v>7</v>
      </c>
      <c r="K78" s="22">
        <f t="shared" si="11"/>
        <v>0</v>
      </c>
      <c r="L78" s="19">
        <f t="shared" si="13"/>
        <v>122760</v>
      </c>
      <c r="M78" s="19">
        <f t="shared" si="14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2"/>
        <v>0</v>
      </c>
      <c r="H79" s="19">
        <v>0</v>
      </c>
      <c r="I79" s="19">
        <v>0</v>
      </c>
      <c r="J79" s="21" t="s">
        <v>7</v>
      </c>
      <c r="K79" s="22">
        <f t="shared" si="11"/>
        <v>0</v>
      </c>
      <c r="L79" s="19">
        <f t="shared" si="13"/>
        <v>155100</v>
      </c>
      <c r="M79" s="19">
        <f t="shared" si="14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2"/>
        <v>0</v>
      </c>
      <c r="H80" s="19">
        <v>0</v>
      </c>
      <c r="I80" s="19">
        <v>0</v>
      </c>
      <c r="J80" s="21" t="s">
        <v>7</v>
      </c>
      <c r="K80" s="22">
        <f t="shared" si="11"/>
        <v>0</v>
      </c>
      <c r="L80" s="19">
        <f t="shared" si="13"/>
        <v>327120</v>
      </c>
      <c r="M80" s="19">
        <f t="shared" si="14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2"/>
        <v>0</v>
      </c>
      <c r="H81" s="19">
        <v>0</v>
      </c>
      <c r="I81" s="19">
        <v>0</v>
      </c>
      <c r="J81" s="21" t="s">
        <v>7</v>
      </c>
      <c r="K81" s="22">
        <f t="shared" si="11"/>
        <v>0</v>
      </c>
      <c r="L81" s="19">
        <f t="shared" si="13"/>
        <v>490680</v>
      </c>
      <c r="M81" s="19">
        <f t="shared" si="14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2"/>
        <v>0</v>
      </c>
      <c r="H82" s="19">
        <v>0</v>
      </c>
      <c r="I82" s="19">
        <v>0</v>
      </c>
      <c r="J82" s="21" t="s">
        <v>7</v>
      </c>
      <c r="K82" s="22">
        <f t="shared" si="11"/>
        <v>0</v>
      </c>
      <c r="L82" s="19">
        <f t="shared" si="13"/>
        <v>917440</v>
      </c>
      <c r="M82" s="19">
        <f t="shared" si="14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2"/>
        <v>0</v>
      </c>
      <c r="H83" s="19">
        <v>0</v>
      </c>
      <c r="I83" s="19">
        <v>0</v>
      </c>
      <c r="J83" s="21" t="s">
        <v>7</v>
      </c>
      <c r="K83" s="22">
        <f t="shared" si="11"/>
        <v>0</v>
      </c>
      <c r="L83" s="19">
        <f t="shared" si="13"/>
        <v>272600</v>
      </c>
      <c r="M83" s="19">
        <f t="shared" si="14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2"/>
        <v>0</v>
      </c>
      <c r="H84" s="19">
        <v>0</v>
      </c>
      <c r="I84" s="19">
        <v>0</v>
      </c>
      <c r="J84" s="21" t="s">
        <v>7</v>
      </c>
      <c r="K84" s="22">
        <f t="shared" si="11"/>
        <v>0</v>
      </c>
      <c r="L84" s="19">
        <f t="shared" si="13"/>
        <v>223720</v>
      </c>
      <c r="M84" s="19">
        <f t="shared" si="14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2"/>
        <v>0</v>
      </c>
      <c r="H85" s="19">
        <v>0</v>
      </c>
      <c r="I85" s="19">
        <v>0</v>
      </c>
      <c r="J85" s="21" t="s">
        <v>7</v>
      </c>
      <c r="K85" s="22">
        <f t="shared" si="11"/>
        <v>0</v>
      </c>
      <c r="L85" s="19">
        <f t="shared" si="13"/>
        <v>43240</v>
      </c>
      <c r="M85" s="19">
        <f t="shared" si="14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2"/>
        <v>0</v>
      </c>
      <c r="H86" s="19">
        <v>0</v>
      </c>
      <c r="I86" s="19">
        <v>0</v>
      </c>
      <c r="J86" s="21" t="s">
        <v>7</v>
      </c>
      <c r="K86" s="22">
        <f t="shared" si="11"/>
        <v>0</v>
      </c>
      <c r="L86" s="19">
        <f t="shared" si="13"/>
        <v>33840</v>
      </c>
      <c r="M86" s="19">
        <f t="shared" si="14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2"/>
        <v>0</v>
      </c>
      <c r="H87" s="19">
        <v>0</v>
      </c>
      <c r="I87" s="19">
        <v>0</v>
      </c>
      <c r="J87" s="21" t="s">
        <v>7</v>
      </c>
      <c r="K87" s="22">
        <f t="shared" si="11"/>
        <v>0</v>
      </c>
      <c r="L87" s="19">
        <f t="shared" si="13"/>
        <v>45120</v>
      </c>
      <c r="M87" s="19">
        <f t="shared" si="14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2"/>
        <v>0</v>
      </c>
      <c r="H88" s="19">
        <v>0</v>
      </c>
      <c r="I88" s="19">
        <v>0</v>
      </c>
      <c r="J88" s="21" t="s">
        <v>7</v>
      </c>
      <c r="K88" s="22">
        <f t="shared" si="11"/>
        <v>0</v>
      </c>
      <c r="L88" s="19">
        <f t="shared" si="13"/>
        <v>229360</v>
      </c>
      <c r="M88" s="19">
        <f t="shared" si="14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2"/>
        <v>0</v>
      </c>
      <c r="H89" s="19">
        <v>0</v>
      </c>
      <c r="I89" s="19">
        <v>0</v>
      </c>
      <c r="J89" s="21" t="s">
        <v>7</v>
      </c>
      <c r="K89" s="22">
        <f t="shared" si="11"/>
        <v>0</v>
      </c>
      <c r="L89" s="19">
        <f t="shared" si="13"/>
        <v>159500</v>
      </c>
      <c r="M89" s="19">
        <f t="shared" si="14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2"/>
        <v>0</v>
      </c>
      <c r="H90" s="19">
        <v>0</v>
      </c>
      <c r="I90" s="19">
        <v>0</v>
      </c>
      <c r="J90" s="21" t="s">
        <v>7</v>
      </c>
      <c r="K90" s="22">
        <f t="shared" si="11"/>
        <v>0</v>
      </c>
      <c r="L90" s="19">
        <f t="shared" si="13"/>
        <v>291500</v>
      </c>
      <c r="M90" s="19">
        <f t="shared" si="14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2"/>
        <v>0</v>
      </c>
      <c r="H91" s="19">
        <v>0</v>
      </c>
      <c r="I91" s="19">
        <v>0</v>
      </c>
      <c r="J91" s="21" t="s">
        <v>7</v>
      </c>
      <c r="K91" s="22">
        <f t="shared" si="11"/>
        <v>0</v>
      </c>
      <c r="L91" s="19">
        <f t="shared" si="13"/>
        <v>6760000</v>
      </c>
      <c r="M91" s="19">
        <f t="shared" si="14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2"/>
        <v>0</v>
      </c>
      <c r="H92" s="19">
        <v>0</v>
      </c>
      <c r="I92" s="19">
        <v>0</v>
      </c>
      <c r="J92" s="21" t="s">
        <v>7</v>
      </c>
      <c r="K92" s="22">
        <f t="shared" si="11"/>
        <v>0</v>
      </c>
      <c r="L92" s="19">
        <f t="shared" si="13"/>
        <v>148500</v>
      </c>
      <c r="M92" s="19">
        <f t="shared" si="14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2"/>
        <v>0</v>
      </c>
      <c r="H93" s="19">
        <v>0</v>
      </c>
      <c r="I93" s="19">
        <v>0</v>
      </c>
      <c r="J93" s="21" t="s">
        <v>7</v>
      </c>
      <c r="K93" s="22">
        <f t="shared" si="11"/>
        <v>0</v>
      </c>
      <c r="L93" s="19">
        <f t="shared" si="13"/>
        <v>594000</v>
      </c>
      <c r="M93" s="19">
        <f t="shared" si="14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2"/>
        <v>0</v>
      </c>
      <c r="H94" s="19">
        <v>0</v>
      </c>
      <c r="I94" s="19">
        <v>0</v>
      </c>
      <c r="J94" s="21" t="s">
        <v>7</v>
      </c>
      <c r="K94" s="22">
        <f t="shared" si="11"/>
        <v>0</v>
      </c>
      <c r="L94" s="19">
        <f t="shared" si="13"/>
        <v>148500</v>
      </c>
      <c r="M94" s="19">
        <f t="shared" si="14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2"/>
        <v>0</v>
      </c>
      <c r="H95" s="19">
        <v>0</v>
      </c>
      <c r="I95" s="19">
        <v>0</v>
      </c>
      <c r="J95" s="21" t="s">
        <v>7</v>
      </c>
      <c r="K95" s="22">
        <f t="shared" si="11"/>
        <v>0</v>
      </c>
      <c r="L95" s="19">
        <f t="shared" si="13"/>
        <v>257400</v>
      </c>
      <c r="M95" s="19">
        <f t="shared" si="14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2"/>
        <v>0</v>
      </c>
      <c r="H96" s="19">
        <v>0</v>
      </c>
      <c r="I96" s="19">
        <v>0</v>
      </c>
      <c r="J96" s="21" t="s">
        <v>7</v>
      </c>
      <c r="K96" s="22">
        <f t="shared" si="11"/>
        <v>0</v>
      </c>
      <c r="L96" s="19">
        <f t="shared" si="13"/>
        <v>22000</v>
      </c>
      <c r="M96" s="19">
        <f t="shared" si="14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2"/>
        <v>0</v>
      </c>
      <c r="H97" s="19">
        <v>0</v>
      </c>
      <c r="I97" s="19">
        <v>0</v>
      </c>
      <c r="J97" s="21" t="s">
        <v>7</v>
      </c>
      <c r="K97" s="22">
        <f t="shared" si="11"/>
        <v>0</v>
      </c>
      <c r="L97" s="19">
        <f t="shared" si="13"/>
        <v>4510000</v>
      </c>
      <c r="M97" s="19">
        <f t="shared" si="14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2"/>
        <v>0</v>
      </c>
      <c r="H98" s="19">
        <v>0</v>
      </c>
      <c r="I98" s="19">
        <v>0</v>
      </c>
      <c r="J98" s="21" t="s">
        <v>7</v>
      </c>
      <c r="K98" s="22">
        <f t="shared" si="11"/>
        <v>0</v>
      </c>
      <c r="L98" s="19">
        <f t="shared" si="13"/>
        <v>836000</v>
      </c>
      <c r="M98" s="19">
        <f t="shared" si="14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2"/>
        <v>0</v>
      </c>
      <c r="H99" s="19">
        <v>0</v>
      </c>
      <c r="I99" s="19">
        <v>0</v>
      </c>
      <c r="J99" s="21" t="s">
        <v>7</v>
      </c>
      <c r="K99" s="22">
        <f t="shared" si="11"/>
        <v>0</v>
      </c>
      <c r="L99" s="19">
        <f t="shared" si="13"/>
        <v>4500000</v>
      </c>
      <c r="M99" s="19">
        <f t="shared" si="14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2"/>
        <v>0</v>
      </c>
      <c r="H100" s="19">
        <v>0</v>
      </c>
      <c r="I100" s="19">
        <v>0</v>
      </c>
      <c r="J100" s="21" t="s">
        <v>7</v>
      </c>
      <c r="K100" s="22">
        <f t="shared" si="11"/>
        <v>0</v>
      </c>
      <c r="L100" s="19">
        <f t="shared" si="13"/>
        <v>3474970</v>
      </c>
      <c r="M100" s="19">
        <f t="shared" si="14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2"/>
        <v>0</v>
      </c>
      <c r="H101" s="19">
        <v>0</v>
      </c>
      <c r="I101" s="19">
        <v>0</v>
      </c>
      <c r="J101" s="21" t="s">
        <v>7</v>
      </c>
      <c r="K101" s="22">
        <f t="shared" si="11"/>
        <v>0</v>
      </c>
      <c r="L101" s="19">
        <f t="shared" si="13"/>
        <v>1951480</v>
      </c>
      <c r="M101" s="19">
        <f t="shared" si="14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2"/>
        <v>0</v>
      </c>
      <c r="H102" s="19">
        <v>0</v>
      </c>
      <c r="I102" s="19">
        <v>0</v>
      </c>
      <c r="J102" s="21" t="s">
        <v>7</v>
      </c>
      <c r="K102" s="22">
        <f t="shared" si="11"/>
        <v>0</v>
      </c>
      <c r="L102" s="19">
        <f t="shared" si="13"/>
        <v>729300</v>
      </c>
      <c r="M102" s="19">
        <f t="shared" si="14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2"/>
        <v>0</v>
      </c>
      <c r="H103" s="19">
        <v>0</v>
      </c>
      <c r="I103" s="19">
        <v>0</v>
      </c>
      <c r="J103" s="21" t="s">
        <v>7</v>
      </c>
      <c r="K103" s="22">
        <f t="shared" si="11"/>
        <v>0</v>
      </c>
      <c r="L103" s="19">
        <f t="shared" si="13"/>
        <v>544320</v>
      </c>
      <c r="M103" s="19">
        <f t="shared" si="14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2"/>
        <v>0</v>
      </c>
      <c r="H104" s="19">
        <v>0</v>
      </c>
      <c r="I104" s="19">
        <v>0</v>
      </c>
      <c r="J104" s="21" t="s">
        <v>7</v>
      </c>
      <c r="K104" s="22">
        <f t="shared" si="11"/>
        <v>0</v>
      </c>
      <c r="L104" s="19">
        <f t="shared" si="13"/>
        <v>14484960</v>
      </c>
      <c r="M104" s="19">
        <f t="shared" si="14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2"/>
        <v>0</v>
      </c>
      <c r="H105" s="19">
        <v>0</v>
      </c>
      <c r="I105" s="19">
        <v>0</v>
      </c>
      <c r="J105" s="21" t="s">
        <v>7</v>
      </c>
      <c r="K105" s="22">
        <f t="shared" si="11"/>
        <v>0</v>
      </c>
      <c r="L105" s="19">
        <f t="shared" si="13"/>
        <v>612000</v>
      </c>
      <c r="M105" s="19">
        <f t="shared" si="14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2"/>
        <v>0</v>
      </c>
      <c r="H106" s="19">
        <v>0</v>
      </c>
      <c r="I106" s="19">
        <v>0</v>
      </c>
      <c r="J106" s="21" t="s">
        <v>7</v>
      </c>
      <c r="K106" s="22">
        <f t="shared" si="11"/>
        <v>0</v>
      </c>
      <c r="L106" s="19">
        <f t="shared" si="13"/>
        <v>545600</v>
      </c>
      <c r="M106" s="19">
        <f t="shared" si="14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2"/>
        <v>0</v>
      </c>
      <c r="H107" s="19">
        <v>0</v>
      </c>
      <c r="I107" s="19">
        <v>0</v>
      </c>
      <c r="J107" s="21" t="s">
        <v>7</v>
      </c>
      <c r="K107" s="22">
        <f t="shared" si="11"/>
        <v>0</v>
      </c>
      <c r="L107" s="19">
        <f t="shared" si="13"/>
        <v>453600</v>
      </c>
      <c r="M107" s="19">
        <f t="shared" si="14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2"/>
        <v>0</v>
      </c>
      <c r="H108" s="19">
        <v>0</v>
      </c>
      <c r="I108" s="19">
        <v>0</v>
      </c>
      <c r="J108" s="21" t="s">
        <v>7</v>
      </c>
      <c r="K108" s="22">
        <f t="shared" si="11"/>
        <v>0</v>
      </c>
      <c r="L108" s="19">
        <f t="shared" si="13"/>
        <v>5945000</v>
      </c>
      <c r="M108" s="19">
        <f t="shared" si="14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2"/>
        <v>0</v>
      </c>
      <c r="H109" s="19">
        <v>0</v>
      </c>
      <c r="I109" s="19">
        <v>0</v>
      </c>
      <c r="J109" s="21" t="s">
        <v>7</v>
      </c>
      <c r="K109" s="22">
        <f t="shared" si="11"/>
        <v>0</v>
      </c>
      <c r="L109" s="19">
        <f t="shared" si="13"/>
        <v>145000</v>
      </c>
      <c r="M109" s="19">
        <f t="shared" si="14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2"/>
        <v>0</v>
      </c>
      <c r="H110" s="19">
        <v>0</v>
      </c>
      <c r="I110" s="19">
        <v>0</v>
      </c>
      <c r="J110" s="21" t="s">
        <v>7</v>
      </c>
      <c r="K110" s="22">
        <f t="shared" si="11"/>
        <v>0</v>
      </c>
      <c r="L110" s="19">
        <f t="shared" si="13"/>
        <v>2381700</v>
      </c>
      <c r="M110" s="19">
        <f t="shared" si="14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2"/>
        <v>0</v>
      </c>
      <c r="H111" s="19">
        <v>0</v>
      </c>
      <c r="I111" s="19">
        <v>0</v>
      </c>
      <c r="J111" s="21" t="s">
        <v>7</v>
      </c>
      <c r="K111" s="22">
        <f t="shared" si="11"/>
        <v>0</v>
      </c>
      <c r="L111" s="19">
        <f t="shared" si="13"/>
        <v>2456800</v>
      </c>
      <c r="M111" s="19">
        <f t="shared" si="14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2"/>
        <v>0</v>
      </c>
      <c r="H112" s="19">
        <v>0</v>
      </c>
      <c r="I112" s="19">
        <v>0</v>
      </c>
      <c r="J112" s="21" t="s">
        <v>7</v>
      </c>
      <c r="K112" s="22">
        <f t="shared" si="11"/>
        <v>0</v>
      </c>
      <c r="L112" s="19">
        <f t="shared" si="13"/>
        <v>550000</v>
      </c>
      <c r="M112" s="19">
        <f t="shared" si="14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2"/>
        <v>0</v>
      </c>
      <c r="H113" s="19">
        <v>0</v>
      </c>
      <c r="I113" s="19">
        <v>0</v>
      </c>
      <c r="J113" s="21" t="s">
        <v>7</v>
      </c>
      <c r="K113" s="22">
        <f t="shared" si="11"/>
        <v>0</v>
      </c>
      <c r="L113" s="19">
        <f t="shared" si="13"/>
        <v>200200</v>
      </c>
      <c r="M113" s="19">
        <f t="shared" si="14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2"/>
        <v>0</v>
      </c>
      <c r="H114" s="19">
        <v>0</v>
      </c>
      <c r="I114" s="19">
        <v>0</v>
      </c>
      <c r="J114" s="21" t="s">
        <v>7</v>
      </c>
      <c r="K114" s="22">
        <f t="shared" si="11"/>
        <v>0</v>
      </c>
      <c r="L114" s="19">
        <f t="shared" si="13"/>
        <v>253000</v>
      </c>
      <c r="M114" s="19">
        <f t="shared" si="14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2"/>
        <v>0</v>
      </c>
      <c r="H115" s="19">
        <v>0</v>
      </c>
      <c r="I115" s="19">
        <v>0</v>
      </c>
      <c r="J115" s="21" t="s">
        <v>7</v>
      </c>
      <c r="K115" s="22">
        <f t="shared" si="11"/>
        <v>0</v>
      </c>
      <c r="L115" s="19">
        <f t="shared" si="13"/>
        <v>330000</v>
      </c>
      <c r="M115" s="19">
        <f t="shared" si="14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2"/>
        <v>0</v>
      </c>
      <c r="H116" s="19">
        <v>0</v>
      </c>
      <c r="I116" s="19">
        <v>0</v>
      </c>
      <c r="J116" s="21" t="s">
        <v>7</v>
      </c>
      <c r="K116" s="22">
        <f t="shared" si="11"/>
        <v>0</v>
      </c>
      <c r="L116" s="19">
        <f t="shared" si="13"/>
        <v>2492600</v>
      </c>
      <c r="M116" s="19">
        <f t="shared" si="14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2"/>
        <v>0</v>
      </c>
      <c r="H117" s="19">
        <v>0</v>
      </c>
      <c r="I117" s="19">
        <v>0</v>
      </c>
      <c r="J117" s="21" t="s">
        <v>7</v>
      </c>
      <c r="K117" s="22">
        <f t="shared" si="11"/>
        <v>0</v>
      </c>
      <c r="L117" s="19">
        <f t="shared" si="13"/>
        <v>1113200</v>
      </c>
      <c r="M117" s="19">
        <f t="shared" si="14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2"/>
        <v>0</v>
      </c>
      <c r="H118" s="19">
        <v>0</v>
      </c>
      <c r="I118" s="19">
        <v>0</v>
      </c>
      <c r="J118" s="21" t="s">
        <v>7</v>
      </c>
      <c r="K118" s="22">
        <f t="shared" si="11"/>
        <v>0</v>
      </c>
      <c r="L118" s="19">
        <f t="shared" si="13"/>
        <v>865000</v>
      </c>
      <c r="M118" s="19">
        <f t="shared" si="14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2"/>
        <v>0</v>
      </c>
      <c r="H119" s="19">
        <v>0</v>
      </c>
      <c r="I119" s="19">
        <v>0</v>
      </c>
      <c r="J119" s="21" t="s">
        <v>7</v>
      </c>
      <c r="K119" s="22">
        <f t="shared" si="11"/>
        <v>0</v>
      </c>
      <c r="L119" s="19">
        <f t="shared" si="13"/>
        <v>577940</v>
      </c>
      <c r="M119" s="19">
        <f t="shared" si="14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2"/>
        <v>0</v>
      </c>
      <c r="H120" s="19">
        <v>0</v>
      </c>
      <c r="I120" s="19">
        <v>0</v>
      </c>
      <c r="J120" s="21" t="s">
        <v>7</v>
      </c>
      <c r="K120" s="22">
        <f t="shared" si="11"/>
        <v>0</v>
      </c>
      <c r="L120" s="19">
        <f t="shared" si="13"/>
        <v>1122000</v>
      </c>
      <c r="M120" s="19">
        <f t="shared" si="14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2"/>
        <v>0</v>
      </c>
      <c r="H121" s="19">
        <v>0</v>
      </c>
      <c r="I121" s="19">
        <v>0</v>
      </c>
      <c r="J121" s="21" t="s">
        <v>7</v>
      </c>
      <c r="K121" s="22">
        <f t="shared" si="11"/>
        <v>0</v>
      </c>
      <c r="L121" s="19">
        <f t="shared" si="13"/>
        <v>1320000</v>
      </c>
      <c r="M121" s="19">
        <f t="shared" si="14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2"/>
        <v>0</v>
      </c>
      <c r="H122" s="19">
        <v>0</v>
      </c>
      <c r="I122" s="19">
        <v>0</v>
      </c>
      <c r="J122" s="21" t="s">
        <v>7</v>
      </c>
      <c r="K122" s="22">
        <f t="shared" si="11"/>
        <v>0</v>
      </c>
      <c r="L122" s="19">
        <f t="shared" si="13"/>
        <v>614500</v>
      </c>
      <c r="M122" s="19">
        <f t="shared" si="14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2"/>
        <v>0</v>
      </c>
      <c r="H123" s="19">
        <v>0</v>
      </c>
      <c r="I123" s="19">
        <v>0</v>
      </c>
      <c r="J123" s="21" t="s">
        <v>7</v>
      </c>
      <c r="K123" s="22">
        <f t="shared" si="11"/>
        <v>0</v>
      </c>
      <c r="L123" s="19">
        <f t="shared" si="13"/>
        <v>1300000</v>
      </c>
      <c r="M123" s="19">
        <f t="shared" si="14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2"/>
        <v>0</v>
      </c>
      <c r="H124" s="19">
        <v>0</v>
      </c>
      <c r="I124" s="19">
        <v>0</v>
      </c>
      <c r="J124" s="21" t="s">
        <v>7</v>
      </c>
      <c r="K124" s="22">
        <f t="shared" si="11"/>
        <v>0</v>
      </c>
      <c r="L124" s="19">
        <f t="shared" si="13"/>
        <v>2700000</v>
      </c>
      <c r="M124" s="19">
        <f t="shared" si="14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2"/>
        <v>0</v>
      </c>
      <c r="H125" s="19">
        <v>0</v>
      </c>
      <c r="I125" s="19">
        <v>0</v>
      </c>
      <c r="J125" s="21" t="s">
        <v>7</v>
      </c>
      <c r="K125" s="22">
        <f t="shared" si="11"/>
        <v>0</v>
      </c>
      <c r="L125" s="19">
        <f t="shared" si="13"/>
        <v>3232800</v>
      </c>
      <c r="M125" s="19">
        <f t="shared" si="14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2"/>
        <v>0</v>
      </c>
      <c r="H126" s="19">
        <v>0</v>
      </c>
      <c r="I126" s="19">
        <v>0</v>
      </c>
      <c r="J126" s="21" t="s">
        <v>7</v>
      </c>
      <c r="K126" s="22">
        <f t="shared" si="11"/>
        <v>0</v>
      </c>
      <c r="L126" s="19">
        <f t="shared" si="13"/>
        <v>297000</v>
      </c>
      <c r="M126" s="19">
        <f t="shared" si="14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2"/>
        <v>0</v>
      </c>
      <c r="H127" s="19">
        <v>0</v>
      </c>
      <c r="I127" s="19">
        <v>0</v>
      </c>
      <c r="J127" s="21" t="s">
        <v>7</v>
      </c>
      <c r="K127" s="22">
        <f t="shared" si="11"/>
        <v>0</v>
      </c>
      <c r="L127" s="19">
        <f t="shared" si="13"/>
        <v>231000</v>
      </c>
      <c r="M127" s="19">
        <f t="shared" si="14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2"/>
        <v>0</v>
      </c>
      <c r="H128" s="19">
        <v>0</v>
      </c>
      <c r="I128" s="19">
        <v>0</v>
      </c>
      <c r="J128" s="21" t="s">
        <v>7</v>
      </c>
      <c r="K128" s="22">
        <f t="shared" si="11"/>
        <v>0</v>
      </c>
      <c r="L128" s="19">
        <f t="shared" si="13"/>
        <v>303600</v>
      </c>
      <c r="M128" s="19">
        <f t="shared" si="14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2"/>
        <v>0</v>
      </c>
      <c r="H129" s="19">
        <v>0</v>
      </c>
      <c r="I129" s="19">
        <v>0</v>
      </c>
      <c r="J129" s="21" t="s">
        <v>7</v>
      </c>
      <c r="K129" s="22">
        <f t="shared" si="11"/>
        <v>0</v>
      </c>
      <c r="L129" s="19">
        <f t="shared" si="13"/>
        <v>368400</v>
      </c>
      <c r="M129" s="19">
        <f t="shared" si="14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2"/>
        <v>0</v>
      </c>
      <c r="H130" s="19">
        <v>0</v>
      </c>
      <c r="I130" s="19">
        <v>0</v>
      </c>
      <c r="J130" s="21" t="s">
        <v>7</v>
      </c>
      <c r="K130" s="22">
        <f t="shared" si="11"/>
        <v>0</v>
      </c>
      <c r="L130" s="19">
        <f t="shared" si="13"/>
        <v>288970</v>
      </c>
      <c r="M130" s="19">
        <f t="shared" si="14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2"/>
        <v>0</v>
      </c>
      <c r="H131" s="19">
        <v>0</v>
      </c>
      <c r="I131" s="19">
        <v>0</v>
      </c>
      <c r="J131" s="21" t="s">
        <v>7</v>
      </c>
      <c r="K131" s="22">
        <f t="shared" si="11"/>
        <v>0</v>
      </c>
      <c r="L131" s="19">
        <f t="shared" si="13"/>
        <v>1320000</v>
      </c>
      <c r="M131" s="19">
        <f t="shared" si="14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2"/>
        <v>0</v>
      </c>
      <c r="H132" s="19">
        <v>0</v>
      </c>
      <c r="I132" s="19">
        <v>0</v>
      </c>
      <c r="J132" s="21" t="s">
        <v>7</v>
      </c>
      <c r="K132" s="22">
        <f t="shared" si="11"/>
        <v>0</v>
      </c>
      <c r="L132" s="19">
        <f t="shared" si="13"/>
        <v>288970</v>
      </c>
      <c r="M132" s="19">
        <f t="shared" si="14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2"/>
        <v>0</v>
      </c>
      <c r="H133" s="19">
        <v>0</v>
      </c>
      <c r="I133" s="19">
        <v>0</v>
      </c>
      <c r="J133" s="21" t="s">
        <v>7</v>
      </c>
      <c r="K133" s="22">
        <f t="shared" ref="K133:K196" si="15">ROUND((G133)*0.451,0)</f>
        <v>0</v>
      </c>
      <c r="L133" s="19">
        <f t="shared" si="13"/>
        <v>137500</v>
      </c>
      <c r="M133" s="19">
        <f t="shared" si="14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2"/>
        <v>0</v>
      </c>
      <c r="H134" s="19">
        <v>0</v>
      </c>
      <c r="I134" s="19">
        <v>0</v>
      </c>
      <c r="J134" s="21" t="s">
        <v>7</v>
      </c>
      <c r="K134" s="22">
        <f t="shared" si="15"/>
        <v>0</v>
      </c>
      <c r="L134" s="19">
        <f t="shared" si="13"/>
        <v>281600</v>
      </c>
      <c r="M134" s="19">
        <f t="shared" si="14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2"/>
        <v>0</v>
      </c>
      <c r="H135" s="19">
        <v>0</v>
      </c>
      <c r="I135" s="19">
        <v>0</v>
      </c>
      <c r="J135" s="21" t="s">
        <v>7</v>
      </c>
      <c r="K135" s="22">
        <f t="shared" si="15"/>
        <v>0</v>
      </c>
      <c r="L135" s="19">
        <f t="shared" si="13"/>
        <v>300000</v>
      </c>
      <c r="M135" s="19">
        <f t="shared" si="14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2"/>
        <v>0</v>
      </c>
      <c r="H136" s="19">
        <v>0</v>
      </c>
      <c r="I136" s="19">
        <v>0</v>
      </c>
      <c r="J136" s="21" t="s">
        <v>7</v>
      </c>
      <c r="K136" s="22">
        <f t="shared" si="15"/>
        <v>0</v>
      </c>
      <c r="L136" s="19">
        <f t="shared" si="13"/>
        <v>2970000</v>
      </c>
      <c r="M136" s="19">
        <f t="shared" si="14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2"/>
        <v>0</v>
      </c>
      <c r="H137" s="19">
        <v>0</v>
      </c>
      <c r="I137" s="19">
        <v>0</v>
      </c>
      <c r="J137" s="21" t="s">
        <v>7</v>
      </c>
      <c r="K137" s="22">
        <f t="shared" si="15"/>
        <v>0</v>
      </c>
      <c r="L137" s="19">
        <f t="shared" si="13"/>
        <v>350000</v>
      </c>
      <c r="M137" s="19">
        <f t="shared" si="14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2"/>
        <v>0</v>
      </c>
      <c r="H138" s="19">
        <v>0</v>
      </c>
      <c r="I138" s="19">
        <v>0</v>
      </c>
      <c r="J138" s="21" t="s">
        <v>7</v>
      </c>
      <c r="K138" s="22">
        <f t="shared" si="15"/>
        <v>0</v>
      </c>
      <c r="L138" s="19">
        <f t="shared" si="13"/>
        <v>250000</v>
      </c>
      <c r="M138" s="19">
        <f t="shared" si="14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6">E139-F139</f>
        <v>0</v>
      </c>
      <c r="H139" s="19">
        <v>0</v>
      </c>
      <c r="I139" s="19">
        <v>0</v>
      </c>
      <c r="J139" s="21" t="s">
        <v>7</v>
      </c>
      <c r="K139" s="22">
        <f t="shared" si="15"/>
        <v>0</v>
      </c>
      <c r="L139" s="19">
        <f t="shared" ref="L139:L202" si="17">F139+K139</f>
        <v>850000</v>
      </c>
      <c r="M139" s="19">
        <f t="shared" ref="M139:M202" si="18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6"/>
        <v>0</v>
      </c>
      <c r="H140" s="19">
        <v>0</v>
      </c>
      <c r="I140" s="19">
        <v>0</v>
      </c>
      <c r="J140" s="21" t="s">
        <v>7</v>
      </c>
      <c r="K140" s="22">
        <f t="shared" si="15"/>
        <v>0</v>
      </c>
      <c r="L140" s="19">
        <f t="shared" si="17"/>
        <v>125831</v>
      </c>
      <c r="M140" s="19">
        <f t="shared" si="18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6"/>
        <v>0</v>
      </c>
      <c r="H141" s="19">
        <v>0</v>
      </c>
      <c r="I141" s="19">
        <v>0</v>
      </c>
      <c r="J141" s="21" t="s">
        <v>7</v>
      </c>
      <c r="K141" s="22">
        <f t="shared" si="15"/>
        <v>0</v>
      </c>
      <c r="L141" s="19">
        <f t="shared" si="17"/>
        <v>190912</v>
      </c>
      <c r="M141" s="19">
        <f t="shared" si="18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6"/>
        <v>0</v>
      </c>
      <c r="H142" s="19">
        <v>0</v>
      </c>
      <c r="I142" s="19">
        <v>0</v>
      </c>
      <c r="J142" s="21" t="s">
        <v>7</v>
      </c>
      <c r="K142" s="22">
        <f t="shared" si="15"/>
        <v>0</v>
      </c>
      <c r="L142" s="19">
        <f t="shared" si="17"/>
        <v>134456</v>
      </c>
      <c r="M142" s="19">
        <f t="shared" si="18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6"/>
        <v>0</v>
      </c>
      <c r="H143" s="19">
        <v>0</v>
      </c>
      <c r="I143" s="19">
        <v>0</v>
      </c>
      <c r="J143" s="21" t="s">
        <v>7</v>
      </c>
      <c r="K143" s="22">
        <f t="shared" si="15"/>
        <v>0</v>
      </c>
      <c r="L143" s="19">
        <f t="shared" si="17"/>
        <v>146151</v>
      </c>
      <c r="M143" s="19">
        <f t="shared" si="18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6"/>
        <v>0</v>
      </c>
      <c r="H144" s="19">
        <v>0</v>
      </c>
      <c r="I144" s="19">
        <v>0</v>
      </c>
      <c r="J144" s="21" t="s">
        <v>7</v>
      </c>
      <c r="K144" s="22">
        <f t="shared" si="15"/>
        <v>0</v>
      </c>
      <c r="L144" s="19">
        <f t="shared" si="17"/>
        <v>150204</v>
      </c>
      <c r="M144" s="19">
        <f t="shared" si="18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6"/>
        <v>0</v>
      </c>
      <c r="H145" s="19">
        <v>0</v>
      </c>
      <c r="I145" s="19">
        <v>0</v>
      </c>
      <c r="J145" s="21" t="s">
        <v>7</v>
      </c>
      <c r="K145" s="22">
        <f t="shared" si="15"/>
        <v>0</v>
      </c>
      <c r="L145" s="19">
        <f t="shared" si="17"/>
        <v>157046</v>
      </c>
      <c r="M145" s="19">
        <f t="shared" si="18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6"/>
        <v>0</v>
      </c>
      <c r="H146" s="19">
        <v>0</v>
      </c>
      <c r="I146" s="19">
        <v>0</v>
      </c>
      <c r="J146" s="21" t="s">
        <v>7</v>
      </c>
      <c r="K146" s="22">
        <f t="shared" si="15"/>
        <v>0</v>
      </c>
      <c r="L146" s="19">
        <f t="shared" si="17"/>
        <v>1650000</v>
      </c>
      <c r="M146" s="19">
        <f t="shared" si="18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6"/>
        <v>0</v>
      </c>
      <c r="H147" s="19">
        <v>0</v>
      </c>
      <c r="I147" s="19">
        <v>0</v>
      </c>
      <c r="J147" s="21" t="s">
        <v>7</v>
      </c>
      <c r="K147" s="22">
        <f t="shared" si="15"/>
        <v>0</v>
      </c>
      <c r="L147" s="19">
        <f t="shared" si="17"/>
        <v>2552000</v>
      </c>
      <c r="M147" s="19">
        <f t="shared" si="18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6"/>
        <v>0</v>
      </c>
      <c r="H148" s="19">
        <v>0</v>
      </c>
      <c r="I148" s="19">
        <v>0</v>
      </c>
      <c r="J148" s="21" t="s">
        <v>7</v>
      </c>
      <c r="K148" s="22">
        <f t="shared" si="15"/>
        <v>0</v>
      </c>
      <c r="L148" s="19">
        <f t="shared" si="17"/>
        <v>413600</v>
      </c>
      <c r="M148" s="19">
        <f t="shared" si="18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6"/>
        <v>0</v>
      </c>
      <c r="H149" s="19">
        <v>0</v>
      </c>
      <c r="I149" s="19">
        <v>0</v>
      </c>
      <c r="J149" s="21" t="s">
        <v>7</v>
      </c>
      <c r="K149" s="22">
        <f t="shared" si="15"/>
        <v>0</v>
      </c>
      <c r="L149" s="19">
        <f t="shared" si="17"/>
        <v>1358000</v>
      </c>
      <c r="M149" s="19">
        <f t="shared" si="18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6"/>
        <v>0</v>
      </c>
      <c r="H150" s="19">
        <v>0</v>
      </c>
      <c r="I150" s="19">
        <v>0</v>
      </c>
      <c r="J150" s="21" t="s">
        <v>7</v>
      </c>
      <c r="K150" s="22">
        <f t="shared" si="15"/>
        <v>0</v>
      </c>
      <c r="L150" s="19">
        <f t="shared" si="17"/>
        <v>2084800</v>
      </c>
      <c r="M150" s="19">
        <f t="shared" si="18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6"/>
        <v>0</v>
      </c>
      <c r="H151" s="19">
        <v>0</v>
      </c>
      <c r="I151" s="19">
        <v>0</v>
      </c>
      <c r="J151" s="21" t="s">
        <v>7</v>
      </c>
      <c r="K151" s="22">
        <f t="shared" si="15"/>
        <v>0</v>
      </c>
      <c r="L151" s="19">
        <f t="shared" si="17"/>
        <v>385000</v>
      </c>
      <c r="M151" s="19">
        <f t="shared" si="18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6"/>
        <v>0</v>
      </c>
      <c r="H152" s="19">
        <v>0</v>
      </c>
      <c r="I152" s="19">
        <v>0</v>
      </c>
      <c r="J152" s="21" t="s">
        <v>7</v>
      </c>
      <c r="K152" s="22">
        <f t="shared" si="15"/>
        <v>0</v>
      </c>
      <c r="L152" s="19">
        <f t="shared" si="17"/>
        <v>1100000</v>
      </c>
      <c r="M152" s="19">
        <f t="shared" si="18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6"/>
        <v>0</v>
      </c>
      <c r="H153" s="19">
        <v>0</v>
      </c>
      <c r="I153" s="19">
        <v>0</v>
      </c>
      <c r="J153" s="21" t="s">
        <v>7</v>
      </c>
      <c r="K153" s="22">
        <f t="shared" si="15"/>
        <v>0</v>
      </c>
      <c r="L153" s="19">
        <f t="shared" si="17"/>
        <v>88000</v>
      </c>
      <c r="M153" s="19">
        <f t="shared" si="18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6"/>
        <v>0</v>
      </c>
      <c r="H154" s="19">
        <v>0</v>
      </c>
      <c r="I154" s="19">
        <v>0</v>
      </c>
      <c r="J154" s="21" t="s">
        <v>7</v>
      </c>
      <c r="K154" s="22">
        <f t="shared" si="15"/>
        <v>0</v>
      </c>
      <c r="L154" s="19">
        <f t="shared" si="17"/>
        <v>187000</v>
      </c>
      <c r="M154" s="19">
        <f t="shared" si="18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6"/>
        <v>0</v>
      </c>
      <c r="H155" s="19">
        <v>0</v>
      </c>
      <c r="I155" s="19">
        <v>0</v>
      </c>
      <c r="J155" s="21" t="s">
        <v>7</v>
      </c>
      <c r="K155" s="22">
        <f t="shared" si="15"/>
        <v>0</v>
      </c>
      <c r="L155" s="19">
        <f t="shared" si="17"/>
        <v>2185000</v>
      </c>
      <c r="M155" s="19">
        <f t="shared" si="18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6"/>
        <v>0</v>
      </c>
      <c r="H156" s="19">
        <v>0</v>
      </c>
      <c r="I156" s="19">
        <v>0</v>
      </c>
      <c r="J156" s="21" t="s">
        <v>7</v>
      </c>
      <c r="K156" s="22">
        <f t="shared" si="15"/>
        <v>0</v>
      </c>
      <c r="L156" s="19">
        <f t="shared" si="17"/>
        <v>308000</v>
      </c>
      <c r="M156" s="19">
        <f t="shared" si="18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6"/>
        <v>0</v>
      </c>
      <c r="H157" s="19">
        <v>0</v>
      </c>
      <c r="I157" s="19">
        <v>0</v>
      </c>
      <c r="J157" s="21" t="s">
        <v>7</v>
      </c>
      <c r="K157" s="22">
        <f t="shared" si="15"/>
        <v>0</v>
      </c>
      <c r="L157" s="19">
        <f t="shared" si="17"/>
        <v>1255600</v>
      </c>
      <c r="M157" s="19">
        <f t="shared" si="18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6"/>
        <v>0</v>
      </c>
      <c r="H158" s="19">
        <v>0</v>
      </c>
      <c r="I158" s="19">
        <v>0</v>
      </c>
      <c r="J158" s="21" t="s">
        <v>7</v>
      </c>
      <c r="K158" s="22">
        <f t="shared" si="15"/>
        <v>0</v>
      </c>
      <c r="L158" s="19">
        <f t="shared" si="17"/>
        <v>938760</v>
      </c>
      <c r="M158" s="19">
        <f t="shared" si="18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6"/>
        <v>0</v>
      </c>
      <c r="H159" s="19">
        <v>0</v>
      </c>
      <c r="I159" s="19">
        <v>0</v>
      </c>
      <c r="J159" s="21" t="s">
        <v>7</v>
      </c>
      <c r="K159" s="22">
        <f t="shared" si="15"/>
        <v>0</v>
      </c>
      <c r="L159" s="19">
        <f t="shared" si="17"/>
        <v>1793250</v>
      </c>
      <c r="M159" s="19">
        <f t="shared" si="18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6"/>
        <v>0</v>
      </c>
      <c r="H160" s="19">
        <v>0</v>
      </c>
      <c r="I160" s="19">
        <v>0</v>
      </c>
      <c r="J160" s="21" t="s">
        <v>7</v>
      </c>
      <c r="K160" s="22">
        <f t="shared" si="15"/>
        <v>0</v>
      </c>
      <c r="L160" s="19">
        <f t="shared" si="17"/>
        <v>219200</v>
      </c>
      <c r="M160" s="19">
        <f t="shared" si="18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6"/>
        <v>0</v>
      </c>
      <c r="H161" s="19">
        <v>0</v>
      </c>
      <c r="I161" s="19">
        <v>0</v>
      </c>
      <c r="J161" s="21" t="s">
        <v>7</v>
      </c>
      <c r="K161" s="22">
        <f t="shared" si="15"/>
        <v>0</v>
      </c>
      <c r="L161" s="19">
        <f t="shared" si="17"/>
        <v>811020</v>
      </c>
      <c r="M161" s="19">
        <f t="shared" si="18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6"/>
        <v>0</v>
      </c>
      <c r="H162" s="19">
        <v>0</v>
      </c>
      <c r="I162" s="19">
        <v>0</v>
      </c>
      <c r="J162" s="21" t="s">
        <v>7</v>
      </c>
      <c r="K162" s="22">
        <f t="shared" si="15"/>
        <v>0</v>
      </c>
      <c r="L162" s="19">
        <f t="shared" si="17"/>
        <v>1832640</v>
      </c>
      <c r="M162" s="19">
        <f t="shared" si="18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6"/>
        <v>0</v>
      </c>
      <c r="H163" s="19">
        <v>0</v>
      </c>
      <c r="I163" s="19">
        <v>0</v>
      </c>
      <c r="J163" s="21" t="s">
        <v>7</v>
      </c>
      <c r="K163" s="22">
        <f t="shared" si="15"/>
        <v>0</v>
      </c>
      <c r="L163" s="19">
        <f t="shared" si="17"/>
        <v>1433700</v>
      </c>
      <c r="M163" s="19">
        <f t="shared" si="18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6"/>
        <v>0</v>
      </c>
      <c r="H164" s="19">
        <v>0</v>
      </c>
      <c r="I164" s="19">
        <v>0</v>
      </c>
      <c r="J164" s="21" t="s">
        <v>7</v>
      </c>
      <c r="K164" s="22">
        <f t="shared" si="15"/>
        <v>0</v>
      </c>
      <c r="L164" s="19">
        <f t="shared" si="17"/>
        <v>8140000</v>
      </c>
      <c r="M164" s="19">
        <f t="shared" si="18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6"/>
        <v>0</v>
      </c>
      <c r="H165" s="19">
        <v>0</v>
      </c>
      <c r="I165" s="19">
        <v>0</v>
      </c>
      <c r="J165" s="21" t="s">
        <v>7</v>
      </c>
      <c r="K165" s="22">
        <f t="shared" si="15"/>
        <v>0</v>
      </c>
      <c r="L165" s="19">
        <f t="shared" si="17"/>
        <v>1980000</v>
      </c>
      <c r="M165" s="19">
        <f t="shared" si="18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6"/>
        <v>0</v>
      </c>
      <c r="H166" s="19">
        <v>0</v>
      </c>
      <c r="I166" s="19">
        <v>0</v>
      </c>
      <c r="J166" s="21" t="s">
        <v>7</v>
      </c>
      <c r="K166" s="22">
        <f t="shared" si="15"/>
        <v>0</v>
      </c>
      <c r="L166" s="19">
        <f t="shared" si="17"/>
        <v>1848000</v>
      </c>
      <c r="M166" s="19">
        <f t="shared" si="18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6"/>
        <v>0</v>
      </c>
      <c r="H167" s="19">
        <v>0</v>
      </c>
      <c r="I167" s="19">
        <v>0</v>
      </c>
      <c r="J167" s="21" t="s">
        <v>7</v>
      </c>
      <c r="K167" s="22">
        <f t="shared" si="15"/>
        <v>0</v>
      </c>
      <c r="L167" s="19">
        <f t="shared" si="17"/>
        <v>2090000</v>
      </c>
      <c r="M167" s="19">
        <f t="shared" si="18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6"/>
        <v>0</v>
      </c>
      <c r="H168" s="19">
        <v>0</v>
      </c>
      <c r="I168" s="19">
        <v>0</v>
      </c>
      <c r="J168" s="21" t="s">
        <v>7</v>
      </c>
      <c r="K168" s="22">
        <f t="shared" si="15"/>
        <v>0</v>
      </c>
      <c r="L168" s="19">
        <f t="shared" si="17"/>
        <v>318100</v>
      </c>
      <c r="M168" s="19">
        <f t="shared" si="18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6"/>
        <v>0</v>
      </c>
      <c r="H169" s="19">
        <v>0</v>
      </c>
      <c r="I169" s="19">
        <v>0</v>
      </c>
      <c r="J169" s="21" t="s">
        <v>7</v>
      </c>
      <c r="K169" s="22">
        <f t="shared" si="15"/>
        <v>0</v>
      </c>
      <c r="L169" s="19">
        <f t="shared" si="17"/>
        <v>2600000</v>
      </c>
      <c r="M169" s="19">
        <f t="shared" si="18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6"/>
        <v>0</v>
      </c>
      <c r="H170" s="19">
        <v>0</v>
      </c>
      <c r="I170" s="19">
        <v>0</v>
      </c>
      <c r="J170" s="21" t="s">
        <v>7</v>
      </c>
      <c r="K170" s="22">
        <f t="shared" si="15"/>
        <v>0</v>
      </c>
      <c r="L170" s="19">
        <f t="shared" si="17"/>
        <v>412500</v>
      </c>
      <c r="M170" s="19">
        <f t="shared" si="18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6"/>
        <v>0</v>
      </c>
      <c r="H171" s="19">
        <v>0</v>
      </c>
      <c r="I171" s="19">
        <v>0</v>
      </c>
      <c r="J171" s="21" t="s">
        <v>7</v>
      </c>
      <c r="K171" s="22">
        <f t="shared" si="15"/>
        <v>0</v>
      </c>
      <c r="L171" s="19">
        <f t="shared" si="17"/>
        <v>450000</v>
      </c>
      <c r="M171" s="19">
        <f t="shared" si="18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6"/>
        <v>0</v>
      </c>
      <c r="H172" s="19">
        <v>0</v>
      </c>
      <c r="I172" s="19">
        <v>0</v>
      </c>
      <c r="J172" s="21" t="s">
        <v>7</v>
      </c>
      <c r="K172" s="22">
        <f t="shared" si="15"/>
        <v>0</v>
      </c>
      <c r="L172" s="19">
        <f t="shared" si="17"/>
        <v>1740500</v>
      </c>
      <c r="M172" s="19">
        <f t="shared" si="18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6"/>
        <v>0</v>
      </c>
      <c r="H173" s="19">
        <v>0</v>
      </c>
      <c r="I173" s="19">
        <v>0</v>
      </c>
      <c r="J173" s="21" t="s">
        <v>7</v>
      </c>
      <c r="K173" s="22">
        <f t="shared" si="15"/>
        <v>0</v>
      </c>
      <c r="L173" s="19">
        <f t="shared" si="17"/>
        <v>193000</v>
      </c>
      <c r="M173" s="19">
        <f t="shared" si="18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6"/>
        <v>0</v>
      </c>
      <c r="H174" s="19">
        <v>0</v>
      </c>
      <c r="I174" s="19">
        <v>0</v>
      </c>
      <c r="J174" s="21" t="s">
        <v>7</v>
      </c>
      <c r="K174" s="22">
        <f t="shared" si="15"/>
        <v>0</v>
      </c>
      <c r="L174" s="19">
        <f t="shared" si="17"/>
        <v>203000</v>
      </c>
      <c r="M174" s="19">
        <f t="shared" si="18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6"/>
        <v>0</v>
      </c>
      <c r="H175" s="19">
        <v>0</v>
      </c>
      <c r="I175" s="19">
        <v>0</v>
      </c>
      <c r="J175" s="21" t="s">
        <v>7</v>
      </c>
      <c r="K175" s="22">
        <f t="shared" si="15"/>
        <v>0</v>
      </c>
      <c r="L175" s="19">
        <f t="shared" si="17"/>
        <v>104000</v>
      </c>
      <c r="M175" s="19">
        <f t="shared" si="18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6"/>
        <v>0</v>
      </c>
      <c r="H176" s="19">
        <v>0</v>
      </c>
      <c r="I176" s="19">
        <v>0</v>
      </c>
      <c r="J176" s="21" t="s">
        <v>7</v>
      </c>
      <c r="K176" s="22">
        <f t="shared" si="15"/>
        <v>0</v>
      </c>
      <c r="L176" s="19">
        <f t="shared" si="17"/>
        <v>11880000</v>
      </c>
      <c r="M176" s="19">
        <f t="shared" si="18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6"/>
        <v>0</v>
      </c>
      <c r="H177" s="19">
        <v>0</v>
      </c>
      <c r="I177" s="19">
        <v>0</v>
      </c>
      <c r="J177" s="21" t="s">
        <v>7</v>
      </c>
      <c r="K177" s="22">
        <f t="shared" si="15"/>
        <v>0</v>
      </c>
      <c r="L177" s="19">
        <f t="shared" si="17"/>
        <v>250000</v>
      </c>
      <c r="M177" s="19">
        <f t="shared" si="18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6"/>
        <v>0</v>
      </c>
      <c r="H178" s="19">
        <v>0</v>
      </c>
      <c r="I178" s="19">
        <v>0</v>
      </c>
      <c r="J178" s="21" t="s">
        <v>7</v>
      </c>
      <c r="K178" s="22">
        <f t="shared" si="15"/>
        <v>0</v>
      </c>
      <c r="L178" s="19">
        <f t="shared" si="17"/>
        <v>1834000</v>
      </c>
      <c r="M178" s="19">
        <f t="shared" si="18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6"/>
        <v>0</v>
      </c>
      <c r="H179" s="19">
        <v>0</v>
      </c>
      <c r="I179" s="19">
        <v>0</v>
      </c>
      <c r="J179" s="21" t="s">
        <v>7</v>
      </c>
      <c r="K179" s="22">
        <f t="shared" si="15"/>
        <v>0</v>
      </c>
      <c r="L179" s="19">
        <f t="shared" si="17"/>
        <v>902000</v>
      </c>
      <c r="M179" s="19">
        <f t="shared" si="18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6"/>
        <v>0</v>
      </c>
      <c r="H180" s="19">
        <v>0</v>
      </c>
      <c r="I180" s="19">
        <v>0</v>
      </c>
      <c r="J180" s="21" t="s">
        <v>7</v>
      </c>
      <c r="K180" s="22">
        <f t="shared" si="15"/>
        <v>0</v>
      </c>
      <c r="L180" s="19">
        <f t="shared" si="17"/>
        <v>990000</v>
      </c>
      <c r="M180" s="19">
        <f t="shared" si="18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6"/>
        <v>0</v>
      </c>
      <c r="H181" s="19">
        <v>0</v>
      </c>
      <c r="I181" s="19">
        <v>0</v>
      </c>
      <c r="J181" s="21" t="s">
        <v>7</v>
      </c>
      <c r="K181" s="22">
        <f t="shared" si="15"/>
        <v>0</v>
      </c>
      <c r="L181" s="19">
        <f t="shared" si="17"/>
        <v>1716000</v>
      </c>
      <c r="M181" s="19">
        <f t="shared" si="18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6"/>
        <v>0</v>
      </c>
      <c r="H182" s="19">
        <v>0</v>
      </c>
      <c r="I182" s="19">
        <v>0</v>
      </c>
      <c r="J182" s="21" t="s">
        <v>7</v>
      </c>
      <c r="K182" s="22">
        <f t="shared" si="15"/>
        <v>0</v>
      </c>
      <c r="L182" s="19">
        <f t="shared" si="17"/>
        <v>3300000</v>
      </c>
      <c r="M182" s="19">
        <f t="shared" si="18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6"/>
        <v>0</v>
      </c>
      <c r="H183" s="19">
        <v>0</v>
      </c>
      <c r="I183" s="19">
        <v>0</v>
      </c>
      <c r="J183" s="21" t="s">
        <v>7</v>
      </c>
      <c r="K183" s="22">
        <f t="shared" si="15"/>
        <v>0</v>
      </c>
      <c r="L183" s="19">
        <f t="shared" si="17"/>
        <v>8602000</v>
      </c>
      <c r="M183" s="19">
        <f t="shared" si="18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6"/>
        <v>0</v>
      </c>
      <c r="H184" s="19">
        <v>0</v>
      </c>
      <c r="I184" s="19">
        <v>0</v>
      </c>
      <c r="J184" s="21" t="s">
        <v>7</v>
      </c>
      <c r="K184" s="22">
        <f t="shared" si="15"/>
        <v>0</v>
      </c>
      <c r="L184" s="19">
        <f t="shared" si="17"/>
        <v>1720400</v>
      </c>
      <c r="M184" s="19">
        <f t="shared" si="18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6"/>
        <v>0</v>
      </c>
      <c r="H185" s="19">
        <v>0</v>
      </c>
      <c r="I185" s="19">
        <v>0</v>
      </c>
      <c r="J185" s="21" t="s">
        <v>7</v>
      </c>
      <c r="K185" s="22">
        <f t="shared" si="15"/>
        <v>0</v>
      </c>
      <c r="L185" s="19">
        <f t="shared" si="17"/>
        <v>2150500</v>
      </c>
      <c r="M185" s="19">
        <f t="shared" si="18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6"/>
        <v>0</v>
      </c>
      <c r="H186" s="19">
        <v>0</v>
      </c>
      <c r="I186" s="19">
        <v>0</v>
      </c>
      <c r="J186" s="21" t="s">
        <v>7</v>
      </c>
      <c r="K186" s="22">
        <f t="shared" si="15"/>
        <v>0</v>
      </c>
      <c r="L186" s="19">
        <f t="shared" si="17"/>
        <v>430100</v>
      </c>
      <c r="M186" s="19">
        <f t="shared" si="18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6"/>
        <v>0</v>
      </c>
      <c r="H187" s="19">
        <v>0</v>
      </c>
      <c r="I187" s="19">
        <v>0</v>
      </c>
      <c r="J187" s="21" t="s">
        <v>7</v>
      </c>
      <c r="K187" s="22">
        <f t="shared" si="15"/>
        <v>0</v>
      </c>
      <c r="L187" s="19">
        <f t="shared" si="17"/>
        <v>10562200</v>
      </c>
      <c r="M187" s="19">
        <f t="shared" si="18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6"/>
        <v>0</v>
      </c>
      <c r="H188" s="19">
        <v>0</v>
      </c>
      <c r="I188" s="19">
        <v>0</v>
      </c>
      <c r="J188" s="21" t="s">
        <v>7</v>
      </c>
      <c r="K188" s="22">
        <f t="shared" si="15"/>
        <v>0</v>
      </c>
      <c r="L188" s="19">
        <f t="shared" si="17"/>
        <v>1920400</v>
      </c>
      <c r="M188" s="19">
        <f t="shared" si="18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6"/>
        <v>0</v>
      </c>
      <c r="H189" s="19">
        <v>0</v>
      </c>
      <c r="I189" s="19">
        <v>0</v>
      </c>
      <c r="J189" s="21" t="s">
        <v>7</v>
      </c>
      <c r="K189" s="22">
        <f t="shared" si="15"/>
        <v>0</v>
      </c>
      <c r="L189" s="19">
        <f t="shared" si="17"/>
        <v>960200</v>
      </c>
      <c r="M189" s="19">
        <f t="shared" si="18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6"/>
        <v>0</v>
      </c>
      <c r="H190" s="19">
        <v>0</v>
      </c>
      <c r="I190" s="19">
        <v>0</v>
      </c>
      <c r="J190" s="21" t="s">
        <v>7</v>
      </c>
      <c r="K190" s="22">
        <f t="shared" si="15"/>
        <v>0</v>
      </c>
      <c r="L190" s="19">
        <f t="shared" si="17"/>
        <v>2840000</v>
      </c>
      <c r="M190" s="19">
        <f t="shared" si="18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6"/>
        <v>0</v>
      </c>
      <c r="H191" s="19">
        <v>0</v>
      </c>
      <c r="I191" s="19">
        <v>0</v>
      </c>
      <c r="J191" s="21" t="s">
        <v>7</v>
      </c>
      <c r="K191" s="22">
        <f t="shared" si="15"/>
        <v>0</v>
      </c>
      <c r="L191" s="19">
        <f t="shared" si="17"/>
        <v>902000</v>
      </c>
      <c r="M191" s="19">
        <f t="shared" si="18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6"/>
        <v>0</v>
      </c>
      <c r="H192" s="19">
        <v>0</v>
      </c>
      <c r="I192" s="19">
        <v>0</v>
      </c>
      <c r="J192" s="21" t="s">
        <v>7</v>
      </c>
      <c r="K192" s="22">
        <f t="shared" si="15"/>
        <v>0</v>
      </c>
      <c r="L192" s="19">
        <f t="shared" si="17"/>
        <v>2851200</v>
      </c>
      <c r="M192" s="19">
        <f t="shared" si="18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6"/>
        <v>0</v>
      </c>
      <c r="H193" s="19">
        <v>0</v>
      </c>
      <c r="I193" s="19">
        <v>0</v>
      </c>
      <c r="J193" s="21" t="s">
        <v>7</v>
      </c>
      <c r="K193" s="22">
        <f t="shared" si="15"/>
        <v>0</v>
      </c>
      <c r="L193" s="19">
        <f t="shared" si="17"/>
        <v>550000</v>
      </c>
      <c r="M193" s="19">
        <f t="shared" si="18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6"/>
        <v>0</v>
      </c>
      <c r="H194" s="19">
        <v>0</v>
      </c>
      <c r="I194" s="19">
        <v>0</v>
      </c>
      <c r="J194" s="21" t="s">
        <v>7</v>
      </c>
      <c r="K194" s="22">
        <f t="shared" si="15"/>
        <v>0</v>
      </c>
      <c r="L194" s="19">
        <f t="shared" si="17"/>
        <v>385000</v>
      </c>
      <c r="M194" s="19">
        <f t="shared" si="18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6"/>
        <v>0</v>
      </c>
      <c r="H195" s="19">
        <v>0</v>
      </c>
      <c r="I195" s="19">
        <v>0</v>
      </c>
      <c r="J195" s="21" t="s">
        <v>7</v>
      </c>
      <c r="K195" s="22">
        <f t="shared" si="15"/>
        <v>0</v>
      </c>
      <c r="L195" s="19">
        <f t="shared" si="17"/>
        <v>5000000</v>
      </c>
      <c r="M195" s="19">
        <f t="shared" si="18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6"/>
        <v>0</v>
      </c>
      <c r="H196" s="19">
        <v>0</v>
      </c>
      <c r="I196" s="19">
        <v>0</v>
      </c>
      <c r="J196" s="21" t="s">
        <v>7</v>
      </c>
      <c r="K196" s="22">
        <f t="shared" si="15"/>
        <v>0</v>
      </c>
      <c r="L196" s="19">
        <f t="shared" si="17"/>
        <v>1540000</v>
      </c>
      <c r="M196" s="19">
        <f t="shared" si="18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6"/>
        <v>0</v>
      </c>
      <c r="H197" s="19">
        <v>0</v>
      </c>
      <c r="I197" s="19">
        <v>0</v>
      </c>
      <c r="J197" s="21" t="s">
        <v>7</v>
      </c>
      <c r="K197" s="22">
        <f t="shared" ref="K197:K260" si="19">ROUND((G197)*0.451,0)</f>
        <v>0</v>
      </c>
      <c r="L197" s="19">
        <f t="shared" si="17"/>
        <v>1760000</v>
      </c>
      <c r="M197" s="19">
        <f t="shared" si="18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6"/>
        <v>0</v>
      </c>
      <c r="H198" s="19">
        <v>0</v>
      </c>
      <c r="I198" s="19">
        <v>0</v>
      </c>
      <c r="J198" s="21" t="s">
        <v>7</v>
      </c>
      <c r="K198" s="22">
        <f t="shared" si="19"/>
        <v>0</v>
      </c>
      <c r="L198" s="19">
        <f t="shared" si="17"/>
        <v>385000</v>
      </c>
      <c r="M198" s="19">
        <f t="shared" si="18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6"/>
        <v>0</v>
      </c>
      <c r="H199" s="19">
        <v>0</v>
      </c>
      <c r="I199" s="19">
        <v>0</v>
      </c>
      <c r="J199" s="21" t="s">
        <v>7</v>
      </c>
      <c r="K199" s="22">
        <f t="shared" si="19"/>
        <v>0</v>
      </c>
      <c r="L199" s="19">
        <f t="shared" si="17"/>
        <v>1650000</v>
      </c>
      <c r="M199" s="19">
        <f t="shared" si="18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6"/>
        <v>0</v>
      </c>
      <c r="H200" s="19">
        <v>0</v>
      </c>
      <c r="I200" s="19">
        <v>0</v>
      </c>
      <c r="J200" s="21" t="s">
        <v>7</v>
      </c>
      <c r="K200" s="22">
        <f t="shared" si="19"/>
        <v>0</v>
      </c>
      <c r="L200" s="19">
        <f t="shared" si="17"/>
        <v>385000</v>
      </c>
      <c r="M200" s="19">
        <f t="shared" si="18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6"/>
        <v>0</v>
      </c>
      <c r="H201" s="19">
        <v>0</v>
      </c>
      <c r="I201" s="19">
        <v>0</v>
      </c>
      <c r="J201" s="21" t="s">
        <v>7</v>
      </c>
      <c r="K201" s="22">
        <f t="shared" si="19"/>
        <v>0</v>
      </c>
      <c r="L201" s="19">
        <f t="shared" si="17"/>
        <v>1078000</v>
      </c>
      <c r="M201" s="19">
        <f t="shared" si="18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6"/>
        <v>0</v>
      </c>
      <c r="H202" s="19">
        <v>0</v>
      </c>
      <c r="I202" s="19">
        <v>0</v>
      </c>
      <c r="J202" s="21" t="s">
        <v>7</v>
      </c>
      <c r="K202" s="22">
        <f t="shared" si="19"/>
        <v>0</v>
      </c>
      <c r="L202" s="19">
        <f t="shared" si="17"/>
        <v>495000</v>
      </c>
      <c r="M202" s="19">
        <f t="shared" si="18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20">E203-F203</f>
        <v>0</v>
      </c>
      <c r="H203" s="19">
        <v>0</v>
      </c>
      <c r="I203" s="19">
        <v>0</v>
      </c>
      <c r="J203" s="21" t="s">
        <v>7</v>
      </c>
      <c r="K203" s="22">
        <f t="shared" si="19"/>
        <v>0</v>
      </c>
      <c r="L203" s="19">
        <f t="shared" ref="L203:L266" si="21">F203+K203</f>
        <v>2706000</v>
      </c>
      <c r="M203" s="19">
        <f t="shared" ref="M203:M266" si="22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20"/>
        <v>0</v>
      </c>
      <c r="H204" s="19">
        <v>0</v>
      </c>
      <c r="I204" s="19">
        <v>0</v>
      </c>
      <c r="J204" s="21" t="s">
        <v>7</v>
      </c>
      <c r="K204" s="22">
        <f t="shared" si="19"/>
        <v>0</v>
      </c>
      <c r="L204" s="19">
        <f t="shared" si="21"/>
        <v>1900800</v>
      </c>
      <c r="M204" s="19">
        <f t="shared" si="22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20"/>
        <v>0</v>
      </c>
      <c r="H205" s="19">
        <v>0</v>
      </c>
      <c r="I205" s="19">
        <v>0</v>
      </c>
      <c r="J205" s="21" t="s">
        <v>7</v>
      </c>
      <c r="K205" s="22">
        <f t="shared" si="19"/>
        <v>0</v>
      </c>
      <c r="L205" s="19">
        <f t="shared" si="21"/>
        <v>1552000</v>
      </c>
      <c r="M205" s="19">
        <f t="shared" si="22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20"/>
        <v>0</v>
      </c>
      <c r="H206" s="19">
        <v>0</v>
      </c>
      <c r="I206" s="19">
        <v>0</v>
      </c>
      <c r="J206" s="21" t="s">
        <v>7</v>
      </c>
      <c r="K206" s="22">
        <f t="shared" si="19"/>
        <v>0</v>
      </c>
      <c r="L206" s="19">
        <f t="shared" si="21"/>
        <v>17166000</v>
      </c>
      <c r="M206" s="19">
        <f t="shared" si="22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20"/>
        <v>0</v>
      </c>
      <c r="H207" s="19">
        <v>0</v>
      </c>
      <c r="I207" s="19">
        <v>0</v>
      </c>
      <c r="J207" s="21" t="s">
        <v>7</v>
      </c>
      <c r="K207" s="22">
        <f t="shared" si="19"/>
        <v>0</v>
      </c>
      <c r="L207" s="19">
        <f t="shared" si="21"/>
        <v>6024000</v>
      </c>
      <c r="M207" s="19">
        <f t="shared" si="22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20"/>
        <v>0</v>
      </c>
      <c r="H208" s="19">
        <v>0</v>
      </c>
      <c r="I208" s="19">
        <v>0</v>
      </c>
      <c r="J208" s="21" t="s">
        <v>7</v>
      </c>
      <c r="K208" s="22">
        <f t="shared" si="19"/>
        <v>0</v>
      </c>
      <c r="L208" s="19">
        <f t="shared" si="21"/>
        <v>1649000</v>
      </c>
      <c r="M208" s="19">
        <f t="shared" si="22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20"/>
        <v>0</v>
      </c>
      <c r="H209" s="19">
        <v>0</v>
      </c>
      <c r="I209" s="19">
        <v>0</v>
      </c>
      <c r="J209" s="21" t="s">
        <v>7</v>
      </c>
      <c r="K209" s="22">
        <f t="shared" si="19"/>
        <v>0</v>
      </c>
      <c r="L209" s="19">
        <f t="shared" si="21"/>
        <v>1552000</v>
      </c>
      <c r="M209" s="19">
        <f t="shared" si="22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20"/>
        <v>0</v>
      </c>
      <c r="H210" s="19">
        <v>0</v>
      </c>
      <c r="I210" s="19">
        <v>0</v>
      </c>
      <c r="J210" s="21" t="s">
        <v>7</v>
      </c>
      <c r="K210" s="22">
        <f t="shared" si="19"/>
        <v>0</v>
      </c>
      <c r="L210" s="19">
        <f t="shared" si="21"/>
        <v>388000</v>
      </c>
      <c r="M210" s="19">
        <f t="shared" si="22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20"/>
        <v>0</v>
      </c>
      <c r="H211" s="19">
        <v>0</v>
      </c>
      <c r="I211" s="19">
        <v>0</v>
      </c>
      <c r="J211" s="21" t="s">
        <v>7</v>
      </c>
      <c r="K211" s="22">
        <f t="shared" si="19"/>
        <v>0</v>
      </c>
      <c r="L211" s="19">
        <f t="shared" si="21"/>
        <v>1649000</v>
      </c>
      <c r="M211" s="19">
        <f t="shared" si="22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20"/>
        <v>0</v>
      </c>
      <c r="H212" s="19">
        <v>0</v>
      </c>
      <c r="I212" s="19">
        <v>0</v>
      </c>
      <c r="J212" s="21" t="s">
        <v>7</v>
      </c>
      <c r="K212" s="22">
        <f t="shared" si="19"/>
        <v>0</v>
      </c>
      <c r="L212" s="19">
        <f t="shared" si="21"/>
        <v>1098000</v>
      </c>
      <c r="M212" s="19">
        <f t="shared" si="22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20"/>
        <v>0</v>
      </c>
      <c r="H213" s="19">
        <v>0</v>
      </c>
      <c r="I213" s="19">
        <v>0</v>
      </c>
      <c r="J213" s="21" t="s">
        <v>7</v>
      </c>
      <c r="K213" s="22">
        <f t="shared" si="19"/>
        <v>0</v>
      </c>
      <c r="L213" s="19">
        <f t="shared" si="21"/>
        <v>1720000</v>
      </c>
      <c r="M213" s="19">
        <f t="shared" si="22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20"/>
        <v>0</v>
      </c>
      <c r="H214" s="19">
        <v>0</v>
      </c>
      <c r="I214" s="19">
        <v>0</v>
      </c>
      <c r="J214" s="21" t="s">
        <v>7</v>
      </c>
      <c r="K214" s="22">
        <f t="shared" si="19"/>
        <v>0</v>
      </c>
      <c r="L214" s="19">
        <f t="shared" si="21"/>
        <v>1859000</v>
      </c>
      <c r="M214" s="19">
        <f t="shared" si="22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20"/>
        <v>0</v>
      </c>
      <c r="H215" s="19">
        <v>0</v>
      </c>
      <c r="I215" s="19">
        <v>0</v>
      </c>
      <c r="J215" s="21" t="s">
        <v>7</v>
      </c>
      <c r="K215" s="22">
        <f t="shared" si="19"/>
        <v>0</v>
      </c>
      <c r="L215" s="19">
        <f t="shared" si="21"/>
        <v>700000</v>
      </c>
      <c r="M215" s="19">
        <f t="shared" si="22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20"/>
        <v>0</v>
      </c>
      <c r="H216" s="19">
        <v>0</v>
      </c>
      <c r="I216" s="19">
        <v>0</v>
      </c>
      <c r="J216" s="21" t="s">
        <v>7</v>
      </c>
      <c r="K216" s="22">
        <f t="shared" si="19"/>
        <v>0</v>
      </c>
      <c r="L216" s="19">
        <f t="shared" si="21"/>
        <v>1190000</v>
      </c>
      <c r="M216" s="19">
        <f t="shared" si="22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20"/>
        <v>0</v>
      </c>
      <c r="H217" s="19">
        <v>0</v>
      </c>
      <c r="I217" s="19">
        <v>0</v>
      </c>
      <c r="J217" s="21" t="s">
        <v>7</v>
      </c>
      <c r="K217" s="22">
        <f t="shared" si="19"/>
        <v>0</v>
      </c>
      <c r="L217" s="19">
        <f t="shared" si="21"/>
        <v>4840000</v>
      </c>
      <c r="M217" s="19">
        <f t="shared" si="22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20"/>
        <v>0</v>
      </c>
      <c r="H218" s="19">
        <v>0</v>
      </c>
      <c r="I218" s="19">
        <v>0</v>
      </c>
      <c r="J218" s="21" t="s">
        <v>7</v>
      </c>
      <c r="K218" s="22">
        <f t="shared" si="19"/>
        <v>0</v>
      </c>
      <c r="L218" s="19">
        <f t="shared" si="21"/>
        <v>9900000</v>
      </c>
      <c r="M218" s="19">
        <f t="shared" si="22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20"/>
        <v>0</v>
      </c>
      <c r="H219" s="19">
        <v>0</v>
      </c>
      <c r="I219" s="19">
        <v>0</v>
      </c>
      <c r="J219" s="21" t="s">
        <v>7</v>
      </c>
      <c r="K219" s="22">
        <f t="shared" si="19"/>
        <v>0</v>
      </c>
      <c r="L219" s="19">
        <f t="shared" si="21"/>
        <v>2827000</v>
      </c>
      <c r="M219" s="19">
        <f t="shared" si="22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20"/>
        <v>0</v>
      </c>
      <c r="H220" s="19">
        <v>0</v>
      </c>
      <c r="I220" s="19">
        <v>0</v>
      </c>
      <c r="J220" s="21" t="s">
        <v>7</v>
      </c>
      <c r="K220" s="22">
        <f t="shared" si="19"/>
        <v>0</v>
      </c>
      <c r="L220" s="19">
        <f t="shared" si="21"/>
        <v>700000</v>
      </c>
      <c r="M220" s="19">
        <f t="shared" si="22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20"/>
        <v>0</v>
      </c>
      <c r="H221" s="19">
        <v>0</v>
      </c>
      <c r="I221" s="19">
        <v>0</v>
      </c>
      <c r="J221" s="21" t="s">
        <v>7</v>
      </c>
      <c r="K221" s="22">
        <f t="shared" si="19"/>
        <v>0</v>
      </c>
      <c r="L221" s="19">
        <f t="shared" si="21"/>
        <v>1573000</v>
      </c>
      <c r="M221" s="19">
        <f t="shared" si="22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20"/>
        <v>0</v>
      </c>
      <c r="H222" s="19">
        <v>0</v>
      </c>
      <c r="I222" s="19">
        <v>0</v>
      </c>
      <c r="J222" s="21" t="s">
        <v>7</v>
      </c>
      <c r="K222" s="22">
        <f t="shared" si="19"/>
        <v>0</v>
      </c>
      <c r="L222" s="19">
        <f t="shared" si="21"/>
        <v>610500</v>
      </c>
      <c r="M222" s="19">
        <f t="shared" si="22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20"/>
        <v>0</v>
      </c>
      <c r="H223" s="19">
        <v>0</v>
      </c>
      <c r="I223" s="19">
        <v>0</v>
      </c>
      <c r="J223" s="21" t="s">
        <v>7</v>
      </c>
      <c r="K223" s="22">
        <f t="shared" si="19"/>
        <v>0</v>
      </c>
      <c r="L223" s="19">
        <f t="shared" si="21"/>
        <v>4290000</v>
      </c>
      <c r="M223" s="19">
        <f t="shared" si="22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20"/>
        <v>0</v>
      </c>
      <c r="H224" s="19">
        <v>0</v>
      </c>
      <c r="I224" s="19">
        <v>0</v>
      </c>
      <c r="J224" s="21" t="s">
        <v>7</v>
      </c>
      <c r="K224" s="22">
        <f t="shared" si="19"/>
        <v>0</v>
      </c>
      <c r="L224" s="19">
        <f t="shared" si="21"/>
        <v>1800000</v>
      </c>
      <c r="M224" s="19">
        <f t="shared" si="22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20"/>
        <v>0</v>
      </c>
      <c r="H225" s="19">
        <v>0</v>
      </c>
      <c r="I225" s="19">
        <v>0</v>
      </c>
      <c r="J225" s="21" t="s">
        <v>7</v>
      </c>
      <c r="K225" s="22">
        <f t="shared" si="19"/>
        <v>0</v>
      </c>
      <c r="L225" s="19">
        <f t="shared" si="21"/>
        <v>700000</v>
      </c>
      <c r="M225" s="19">
        <f t="shared" si="22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20"/>
        <v>0</v>
      </c>
      <c r="H226" s="19">
        <v>0</v>
      </c>
      <c r="I226" s="19">
        <v>0</v>
      </c>
      <c r="J226" s="21" t="s">
        <v>7</v>
      </c>
      <c r="K226" s="22">
        <f t="shared" si="19"/>
        <v>0</v>
      </c>
      <c r="L226" s="19">
        <f t="shared" si="21"/>
        <v>1210000</v>
      </c>
      <c r="M226" s="19">
        <f t="shared" si="22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20"/>
        <v>0</v>
      </c>
      <c r="H227" s="19">
        <v>0</v>
      </c>
      <c r="I227" s="19">
        <v>0</v>
      </c>
      <c r="J227" s="21" t="s">
        <v>7</v>
      </c>
      <c r="K227" s="22">
        <f t="shared" si="19"/>
        <v>0</v>
      </c>
      <c r="L227" s="19">
        <f t="shared" si="21"/>
        <v>2420000</v>
      </c>
      <c r="M227" s="19">
        <f t="shared" si="22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20"/>
        <v>0</v>
      </c>
      <c r="H228" s="19">
        <v>0</v>
      </c>
      <c r="I228" s="19">
        <v>0</v>
      </c>
      <c r="J228" s="21" t="s">
        <v>7</v>
      </c>
      <c r="K228" s="22">
        <f t="shared" si="19"/>
        <v>0</v>
      </c>
      <c r="L228" s="19">
        <f t="shared" si="21"/>
        <v>1210000</v>
      </c>
      <c r="M228" s="19">
        <f t="shared" si="22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20"/>
        <v>0</v>
      </c>
      <c r="H229" s="19">
        <v>0</v>
      </c>
      <c r="I229" s="19">
        <v>0</v>
      </c>
      <c r="J229" s="21" t="s">
        <v>7</v>
      </c>
      <c r="K229" s="22">
        <f t="shared" si="19"/>
        <v>0</v>
      </c>
      <c r="L229" s="19">
        <f t="shared" si="21"/>
        <v>1210000</v>
      </c>
      <c r="M229" s="19">
        <f t="shared" si="22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20"/>
        <v>0</v>
      </c>
      <c r="H230" s="19">
        <v>0</v>
      </c>
      <c r="I230" s="19">
        <v>0</v>
      </c>
      <c r="J230" s="21" t="s">
        <v>7</v>
      </c>
      <c r="K230" s="22">
        <f t="shared" si="19"/>
        <v>0</v>
      </c>
      <c r="L230" s="19">
        <f t="shared" si="21"/>
        <v>1210000</v>
      </c>
      <c r="M230" s="19">
        <f t="shared" si="22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20"/>
        <v>0</v>
      </c>
      <c r="H231" s="19">
        <v>0</v>
      </c>
      <c r="I231" s="19">
        <v>0</v>
      </c>
      <c r="J231" s="21" t="s">
        <v>7</v>
      </c>
      <c r="K231" s="22">
        <f t="shared" si="19"/>
        <v>0</v>
      </c>
      <c r="L231" s="19">
        <f t="shared" si="21"/>
        <v>1720000</v>
      </c>
      <c r="M231" s="19">
        <f t="shared" si="22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20"/>
        <v>0</v>
      </c>
      <c r="H232" s="19">
        <v>0</v>
      </c>
      <c r="I232" s="19">
        <v>0</v>
      </c>
      <c r="J232" s="21" t="s">
        <v>7</v>
      </c>
      <c r="K232" s="22">
        <f t="shared" si="19"/>
        <v>0</v>
      </c>
      <c r="L232" s="19">
        <f t="shared" si="21"/>
        <v>1210000</v>
      </c>
      <c r="M232" s="19">
        <f t="shared" si="22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20"/>
        <v>0</v>
      </c>
      <c r="H233" s="19">
        <v>0</v>
      </c>
      <c r="I233" s="19">
        <v>0</v>
      </c>
      <c r="J233" s="21" t="s">
        <v>7</v>
      </c>
      <c r="K233" s="22">
        <f t="shared" si="19"/>
        <v>0</v>
      </c>
      <c r="L233" s="19">
        <f t="shared" si="21"/>
        <v>1490990</v>
      </c>
      <c r="M233" s="19">
        <f t="shared" si="22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20"/>
        <v>0</v>
      </c>
      <c r="H234" s="19">
        <v>0</v>
      </c>
      <c r="I234" s="19">
        <v>0</v>
      </c>
      <c r="J234" s="21" t="s">
        <v>7</v>
      </c>
      <c r="K234" s="22">
        <f t="shared" si="19"/>
        <v>0</v>
      </c>
      <c r="L234" s="19">
        <f t="shared" si="21"/>
        <v>1100000</v>
      </c>
      <c r="M234" s="19">
        <f t="shared" si="22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20"/>
        <v>0</v>
      </c>
      <c r="H235" s="19">
        <v>0</v>
      </c>
      <c r="I235" s="19">
        <v>0</v>
      </c>
      <c r="J235" s="21" t="s">
        <v>7</v>
      </c>
      <c r="K235" s="22">
        <f t="shared" si="19"/>
        <v>0</v>
      </c>
      <c r="L235" s="19">
        <f t="shared" si="21"/>
        <v>3608000</v>
      </c>
      <c r="M235" s="19">
        <f t="shared" si="22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20"/>
        <v>0</v>
      </c>
      <c r="H236" s="19">
        <v>0</v>
      </c>
      <c r="I236" s="19">
        <v>0</v>
      </c>
      <c r="J236" s="21" t="s">
        <v>7</v>
      </c>
      <c r="K236" s="22">
        <f t="shared" si="19"/>
        <v>0</v>
      </c>
      <c r="L236" s="19">
        <f t="shared" si="21"/>
        <v>616000</v>
      </c>
      <c r="M236" s="19">
        <f t="shared" si="22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20"/>
        <v>0</v>
      </c>
      <c r="H237" s="19">
        <v>0</v>
      </c>
      <c r="I237" s="19">
        <v>0</v>
      </c>
      <c r="J237" s="21" t="s">
        <v>7</v>
      </c>
      <c r="K237" s="22">
        <f t="shared" si="19"/>
        <v>0</v>
      </c>
      <c r="L237" s="19">
        <f t="shared" si="21"/>
        <v>220000</v>
      </c>
      <c r="M237" s="19">
        <f t="shared" si="22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20"/>
        <v>0</v>
      </c>
      <c r="H238" s="19">
        <v>0</v>
      </c>
      <c r="I238" s="19">
        <v>0</v>
      </c>
      <c r="J238" s="21" t="s">
        <v>7</v>
      </c>
      <c r="K238" s="22">
        <f t="shared" si="19"/>
        <v>0</v>
      </c>
      <c r="L238" s="19">
        <f t="shared" si="21"/>
        <v>305000</v>
      </c>
      <c r="M238" s="19">
        <f t="shared" si="22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20"/>
        <v>0</v>
      </c>
      <c r="H239" s="19">
        <v>0</v>
      </c>
      <c r="I239" s="19">
        <v>0</v>
      </c>
      <c r="J239" s="21" t="s">
        <v>7</v>
      </c>
      <c r="K239" s="22">
        <f t="shared" si="19"/>
        <v>0</v>
      </c>
      <c r="L239" s="19">
        <f t="shared" si="21"/>
        <v>830000</v>
      </c>
      <c r="M239" s="19">
        <f t="shared" si="22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20"/>
        <v>0</v>
      </c>
      <c r="H240" s="19">
        <v>0</v>
      </c>
      <c r="I240" s="19">
        <v>0</v>
      </c>
      <c r="J240" s="21" t="s">
        <v>7</v>
      </c>
      <c r="K240" s="22">
        <f t="shared" si="19"/>
        <v>0</v>
      </c>
      <c r="L240" s="19">
        <f t="shared" si="21"/>
        <v>1800000</v>
      </c>
      <c r="M240" s="19">
        <f t="shared" si="22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20"/>
        <v>0</v>
      </c>
      <c r="H241" s="19">
        <v>0</v>
      </c>
      <c r="I241" s="19">
        <v>0</v>
      </c>
      <c r="J241" s="21" t="s">
        <v>7</v>
      </c>
      <c r="K241" s="22">
        <f t="shared" si="19"/>
        <v>0</v>
      </c>
      <c r="L241" s="19">
        <f t="shared" si="21"/>
        <v>580000</v>
      </c>
      <c r="M241" s="19">
        <f t="shared" si="22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20"/>
        <v>0</v>
      </c>
      <c r="H242" s="19">
        <v>0</v>
      </c>
      <c r="I242" s="19">
        <v>0</v>
      </c>
      <c r="J242" s="21" t="s">
        <v>7</v>
      </c>
      <c r="K242" s="22">
        <f t="shared" si="19"/>
        <v>0</v>
      </c>
      <c r="L242" s="19">
        <f t="shared" si="21"/>
        <v>900000</v>
      </c>
      <c r="M242" s="19">
        <f t="shared" si="22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20"/>
        <v>0</v>
      </c>
      <c r="H243" s="19">
        <v>0</v>
      </c>
      <c r="I243" s="19">
        <v>0</v>
      </c>
      <c r="J243" s="21" t="s">
        <v>7</v>
      </c>
      <c r="K243" s="22">
        <f t="shared" si="19"/>
        <v>0</v>
      </c>
      <c r="L243" s="19">
        <f t="shared" si="21"/>
        <v>2200000</v>
      </c>
      <c r="M243" s="19">
        <f t="shared" si="22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20"/>
        <v>0</v>
      </c>
      <c r="H244" s="19">
        <v>0</v>
      </c>
      <c r="I244" s="19">
        <v>0</v>
      </c>
      <c r="J244" s="21" t="s">
        <v>7</v>
      </c>
      <c r="K244" s="22">
        <f t="shared" si="19"/>
        <v>0</v>
      </c>
      <c r="L244" s="19">
        <f t="shared" si="21"/>
        <v>1320000</v>
      </c>
      <c r="M244" s="19">
        <f t="shared" si="22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20"/>
        <v>0</v>
      </c>
      <c r="H245" s="19">
        <v>0</v>
      </c>
      <c r="I245" s="19">
        <v>0</v>
      </c>
      <c r="J245" s="21" t="s">
        <v>7</v>
      </c>
      <c r="K245" s="22">
        <f t="shared" si="19"/>
        <v>0</v>
      </c>
      <c r="L245" s="19">
        <f t="shared" si="21"/>
        <v>4540000</v>
      </c>
      <c r="M245" s="19">
        <f t="shared" si="22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20"/>
        <v>0</v>
      </c>
      <c r="H246" s="19">
        <v>0</v>
      </c>
      <c r="I246" s="19">
        <v>0</v>
      </c>
      <c r="J246" s="21" t="s">
        <v>7</v>
      </c>
      <c r="K246" s="22">
        <f t="shared" si="19"/>
        <v>0</v>
      </c>
      <c r="L246" s="19">
        <f t="shared" si="21"/>
        <v>304000</v>
      </c>
      <c r="M246" s="19">
        <f t="shared" si="22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20"/>
        <v>0</v>
      </c>
      <c r="H247" s="19">
        <v>0</v>
      </c>
      <c r="I247" s="19">
        <v>0</v>
      </c>
      <c r="J247" s="21" t="s">
        <v>7</v>
      </c>
      <c r="K247" s="22">
        <f t="shared" si="19"/>
        <v>0</v>
      </c>
      <c r="L247" s="19">
        <f t="shared" si="21"/>
        <v>1310000</v>
      </c>
      <c r="M247" s="19">
        <f t="shared" si="22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20"/>
        <v>0</v>
      </c>
      <c r="H248" s="19">
        <v>0</v>
      </c>
      <c r="I248" s="19">
        <v>0</v>
      </c>
      <c r="J248" s="21" t="s">
        <v>7</v>
      </c>
      <c r="K248" s="22">
        <f t="shared" si="19"/>
        <v>0</v>
      </c>
      <c r="L248" s="19">
        <f t="shared" si="21"/>
        <v>352000</v>
      </c>
      <c r="M248" s="19">
        <f t="shared" si="22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20"/>
        <v>0</v>
      </c>
      <c r="H249" s="19">
        <v>0</v>
      </c>
      <c r="I249" s="19">
        <v>0</v>
      </c>
      <c r="J249" s="21" t="s">
        <v>7</v>
      </c>
      <c r="K249" s="22">
        <f t="shared" si="19"/>
        <v>0</v>
      </c>
      <c r="L249" s="19">
        <f t="shared" si="21"/>
        <v>1980000</v>
      </c>
      <c r="M249" s="19">
        <f t="shared" si="22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20"/>
        <v>0</v>
      </c>
      <c r="H250" s="19">
        <v>0</v>
      </c>
      <c r="I250" s="19">
        <v>0</v>
      </c>
      <c r="J250" s="21" t="s">
        <v>7</v>
      </c>
      <c r="K250" s="22">
        <f t="shared" si="19"/>
        <v>0</v>
      </c>
      <c r="L250" s="19">
        <f t="shared" si="21"/>
        <v>138000</v>
      </c>
      <c r="M250" s="19">
        <f t="shared" si="22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20"/>
        <v>0</v>
      </c>
      <c r="H251" s="19">
        <v>0</v>
      </c>
      <c r="I251" s="19">
        <v>0</v>
      </c>
      <c r="J251" s="21" t="s">
        <v>7</v>
      </c>
      <c r="K251" s="22">
        <f t="shared" si="19"/>
        <v>0</v>
      </c>
      <c r="L251" s="19">
        <f t="shared" si="21"/>
        <v>4040000</v>
      </c>
      <c r="M251" s="19">
        <f t="shared" si="22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20"/>
        <v>0</v>
      </c>
      <c r="H252" s="19">
        <v>0</v>
      </c>
      <c r="I252" s="19">
        <v>0</v>
      </c>
      <c r="J252" s="21" t="s">
        <v>7</v>
      </c>
      <c r="K252" s="22">
        <f t="shared" si="19"/>
        <v>0</v>
      </c>
      <c r="L252" s="19">
        <f t="shared" si="21"/>
        <v>25140000</v>
      </c>
      <c r="M252" s="19">
        <f t="shared" si="22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20"/>
        <v>0</v>
      </c>
      <c r="H253" s="19">
        <v>0</v>
      </c>
      <c r="I253" s="19">
        <v>0</v>
      </c>
      <c r="J253" s="21" t="s">
        <v>7</v>
      </c>
      <c r="K253" s="22">
        <f t="shared" si="19"/>
        <v>0</v>
      </c>
      <c r="L253" s="19">
        <f t="shared" si="21"/>
        <v>1633500</v>
      </c>
      <c r="M253" s="19">
        <f t="shared" si="22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20"/>
        <v>0</v>
      </c>
      <c r="H254" s="19">
        <v>0</v>
      </c>
      <c r="I254" s="19">
        <v>0</v>
      </c>
      <c r="J254" s="21" t="s">
        <v>7</v>
      </c>
      <c r="K254" s="22">
        <f t="shared" si="19"/>
        <v>0</v>
      </c>
      <c r="L254" s="19">
        <f t="shared" si="21"/>
        <v>260000</v>
      </c>
      <c r="M254" s="19">
        <f t="shared" si="22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20"/>
        <v>0</v>
      </c>
      <c r="H255" s="19">
        <v>0</v>
      </c>
      <c r="I255" s="19">
        <v>0</v>
      </c>
      <c r="J255" s="21" t="s">
        <v>7</v>
      </c>
      <c r="K255" s="22">
        <f t="shared" si="19"/>
        <v>0</v>
      </c>
      <c r="L255" s="19">
        <f t="shared" si="21"/>
        <v>1960000</v>
      </c>
      <c r="M255" s="19">
        <f t="shared" si="22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20"/>
        <v>0</v>
      </c>
      <c r="H256" s="19">
        <v>0</v>
      </c>
      <c r="I256" s="19">
        <v>0</v>
      </c>
      <c r="J256" s="21" t="s">
        <v>7</v>
      </c>
      <c r="K256" s="22">
        <f t="shared" si="19"/>
        <v>0</v>
      </c>
      <c r="L256" s="19">
        <f t="shared" si="21"/>
        <v>250000</v>
      </c>
      <c r="M256" s="19">
        <f t="shared" si="22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20"/>
        <v>0</v>
      </c>
      <c r="H257" s="19">
        <v>0</v>
      </c>
      <c r="I257" s="19">
        <v>0</v>
      </c>
      <c r="J257" s="21" t="s">
        <v>7</v>
      </c>
      <c r="K257" s="22">
        <f t="shared" si="19"/>
        <v>0</v>
      </c>
      <c r="L257" s="19">
        <f t="shared" si="21"/>
        <v>800000</v>
      </c>
      <c r="M257" s="19">
        <f t="shared" si="22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20"/>
        <v>0</v>
      </c>
      <c r="H258" s="19">
        <v>0</v>
      </c>
      <c r="I258" s="19">
        <v>0</v>
      </c>
      <c r="J258" s="21" t="s">
        <v>7</v>
      </c>
      <c r="K258" s="22">
        <f t="shared" si="19"/>
        <v>0</v>
      </c>
      <c r="L258" s="19">
        <f t="shared" si="21"/>
        <v>352000</v>
      </c>
      <c r="M258" s="19">
        <f t="shared" si="22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20"/>
        <v>0</v>
      </c>
      <c r="H259" s="19">
        <v>0</v>
      </c>
      <c r="I259" s="19">
        <v>0</v>
      </c>
      <c r="J259" s="21" t="s">
        <v>7</v>
      </c>
      <c r="K259" s="22">
        <f t="shared" si="19"/>
        <v>0</v>
      </c>
      <c r="L259" s="19">
        <f t="shared" si="21"/>
        <v>1500000</v>
      </c>
      <c r="M259" s="19">
        <f t="shared" si="22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20"/>
        <v>0</v>
      </c>
      <c r="H260" s="19">
        <v>0</v>
      </c>
      <c r="I260" s="19">
        <v>0</v>
      </c>
      <c r="J260" s="21" t="s">
        <v>7</v>
      </c>
      <c r="K260" s="22">
        <f t="shared" si="19"/>
        <v>0</v>
      </c>
      <c r="L260" s="19">
        <f t="shared" si="21"/>
        <v>6320000</v>
      </c>
      <c r="M260" s="19">
        <f t="shared" si="22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20"/>
        <v>0</v>
      </c>
      <c r="H261" s="19">
        <v>0</v>
      </c>
      <c r="I261" s="19">
        <v>0</v>
      </c>
      <c r="J261" s="21" t="s">
        <v>7</v>
      </c>
      <c r="K261" s="22">
        <f t="shared" ref="K261:K310" si="23">ROUND((G261)*0.451,0)</f>
        <v>0</v>
      </c>
      <c r="L261" s="19">
        <f t="shared" si="21"/>
        <v>4880000</v>
      </c>
      <c r="M261" s="19">
        <f t="shared" si="22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20"/>
        <v>0</v>
      </c>
      <c r="H262" s="19">
        <v>0</v>
      </c>
      <c r="I262" s="19">
        <v>0</v>
      </c>
      <c r="J262" s="21" t="s">
        <v>7</v>
      </c>
      <c r="K262" s="22">
        <f t="shared" si="23"/>
        <v>0</v>
      </c>
      <c r="L262" s="19">
        <f t="shared" si="21"/>
        <v>1936000</v>
      </c>
      <c r="M262" s="19">
        <f t="shared" si="22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20"/>
        <v>0</v>
      </c>
      <c r="H263" s="19">
        <v>0</v>
      </c>
      <c r="I263" s="19">
        <v>0</v>
      </c>
      <c r="J263" s="21" t="s">
        <v>7</v>
      </c>
      <c r="K263" s="22">
        <f t="shared" si="23"/>
        <v>0</v>
      </c>
      <c r="L263" s="19">
        <f t="shared" si="21"/>
        <v>369000</v>
      </c>
      <c r="M263" s="19">
        <f t="shared" si="22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20"/>
        <v>0</v>
      </c>
      <c r="H264" s="19">
        <v>0</v>
      </c>
      <c r="I264" s="19">
        <v>0</v>
      </c>
      <c r="J264" s="21" t="s">
        <v>7</v>
      </c>
      <c r="K264" s="22">
        <f t="shared" si="23"/>
        <v>0</v>
      </c>
      <c r="L264" s="19">
        <f t="shared" si="21"/>
        <v>300000</v>
      </c>
      <c r="M264" s="19">
        <f t="shared" si="22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20"/>
        <v>0</v>
      </c>
      <c r="H265" s="19">
        <v>0</v>
      </c>
      <c r="I265" s="19">
        <v>0</v>
      </c>
      <c r="J265" s="21" t="s">
        <v>7</v>
      </c>
      <c r="K265" s="22">
        <f t="shared" si="23"/>
        <v>0</v>
      </c>
      <c r="L265" s="19">
        <f t="shared" si="21"/>
        <v>626400</v>
      </c>
      <c r="M265" s="19">
        <f t="shared" si="22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20"/>
        <v>0</v>
      </c>
      <c r="H266" s="19">
        <v>0</v>
      </c>
      <c r="I266" s="19">
        <v>0</v>
      </c>
      <c r="J266" s="21" t="s">
        <v>7</v>
      </c>
      <c r="K266" s="22">
        <f t="shared" si="23"/>
        <v>0</v>
      </c>
      <c r="L266" s="19">
        <f t="shared" si="21"/>
        <v>13000000</v>
      </c>
      <c r="M266" s="19">
        <f t="shared" si="22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4">E267-F267</f>
        <v>0</v>
      </c>
      <c r="H267" s="19">
        <v>0</v>
      </c>
      <c r="I267" s="19">
        <v>0</v>
      </c>
      <c r="J267" s="21" t="s">
        <v>7</v>
      </c>
      <c r="K267" s="22">
        <f t="shared" si="23"/>
        <v>0</v>
      </c>
      <c r="L267" s="19">
        <f t="shared" ref="L267:L330" si="25">F267+K267</f>
        <v>3200000</v>
      </c>
      <c r="M267" s="19">
        <f t="shared" ref="M267:M330" si="26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4"/>
        <v>0</v>
      </c>
      <c r="H268" s="19">
        <v>0</v>
      </c>
      <c r="I268" s="19">
        <v>0</v>
      </c>
      <c r="J268" s="21" t="s">
        <v>7</v>
      </c>
      <c r="K268" s="22">
        <f t="shared" si="23"/>
        <v>0</v>
      </c>
      <c r="L268" s="19">
        <f t="shared" si="25"/>
        <v>9200000</v>
      </c>
      <c r="M268" s="19">
        <f t="shared" si="26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4"/>
        <v>0</v>
      </c>
      <c r="H269" s="19">
        <v>0</v>
      </c>
      <c r="I269" s="19">
        <v>0</v>
      </c>
      <c r="J269" s="21" t="s">
        <v>7</v>
      </c>
      <c r="K269" s="22">
        <f t="shared" si="23"/>
        <v>0</v>
      </c>
      <c r="L269" s="19">
        <f t="shared" si="25"/>
        <v>1900000</v>
      </c>
      <c r="M269" s="19">
        <f t="shared" si="26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4"/>
        <v>0</v>
      </c>
      <c r="H270" s="19">
        <v>0</v>
      </c>
      <c r="I270" s="19">
        <v>0</v>
      </c>
      <c r="J270" s="21" t="s">
        <v>7</v>
      </c>
      <c r="K270" s="22">
        <f t="shared" si="23"/>
        <v>0</v>
      </c>
      <c r="L270" s="19">
        <f t="shared" si="25"/>
        <v>6000000</v>
      </c>
      <c r="M270" s="19">
        <f t="shared" si="26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4"/>
        <v>0</v>
      </c>
      <c r="H271" s="19">
        <v>0</v>
      </c>
      <c r="I271" s="19">
        <v>0</v>
      </c>
      <c r="J271" s="21" t="s">
        <v>7</v>
      </c>
      <c r="K271" s="22">
        <f t="shared" si="23"/>
        <v>0</v>
      </c>
      <c r="L271" s="19">
        <f t="shared" si="25"/>
        <v>4950000</v>
      </c>
      <c r="M271" s="19">
        <f t="shared" si="26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4"/>
        <v>0</v>
      </c>
      <c r="H272" s="19">
        <v>0</v>
      </c>
      <c r="I272" s="19">
        <v>0</v>
      </c>
      <c r="J272" s="21" t="s">
        <v>7</v>
      </c>
      <c r="K272" s="22">
        <f t="shared" si="23"/>
        <v>0</v>
      </c>
      <c r="L272" s="19">
        <f t="shared" si="25"/>
        <v>6400000</v>
      </c>
      <c r="M272" s="19">
        <f t="shared" si="26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4"/>
        <v>0</v>
      </c>
      <c r="H273" s="19">
        <v>0</v>
      </c>
      <c r="I273" s="19">
        <v>0</v>
      </c>
      <c r="J273" s="21" t="s">
        <v>7</v>
      </c>
      <c r="K273" s="22">
        <f t="shared" si="23"/>
        <v>0</v>
      </c>
      <c r="L273" s="19">
        <f t="shared" si="25"/>
        <v>2900000</v>
      </c>
      <c r="M273" s="19">
        <f t="shared" si="26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4"/>
        <v>0</v>
      </c>
      <c r="H274" s="19">
        <v>0</v>
      </c>
      <c r="I274" s="19">
        <v>0</v>
      </c>
      <c r="J274" s="21" t="s">
        <v>7</v>
      </c>
      <c r="K274" s="22">
        <f t="shared" si="23"/>
        <v>0</v>
      </c>
      <c r="L274" s="19">
        <f t="shared" si="25"/>
        <v>430000</v>
      </c>
      <c r="M274" s="19">
        <f t="shared" si="26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4"/>
        <v>0</v>
      </c>
      <c r="H275" s="19">
        <v>0</v>
      </c>
      <c r="I275" s="19">
        <v>0</v>
      </c>
      <c r="J275" s="21" t="s">
        <v>7</v>
      </c>
      <c r="K275" s="22">
        <f t="shared" si="23"/>
        <v>0</v>
      </c>
      <c r="L275" s="19">
        <f t="shared" si="25"/>
        <v>360000</v>
      </c>
      <c r="M275" s="19">
        <f t="shared" si="26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4"/>
        <v>0</v>
      </c>
      <c r="H276" s="19">
        <v>0</v>
      </c>
      <c r="I276" s="19">
        <v>0</v>
      </c>
      <c r="J276" s="21" t="s">
        <v>7</v>
      </c>
      <c r="K276" s="22">
        <f t="shared" si="23"/>
        <v>0</v>
      </c>
      <c r="L276" s="19">
        <f t="shared" si="25"/>
        <v>11438148</v>
      </c>
      <c r="M276" s="19">
        <f t="shared" si="26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4"/>
        <v>0</v>
      </c>
      <c r="H277" s="19">
        <v>0</v>
      </c>
      <c r="I277" s="19">
        <v>0</v>
      </c>
      <c r="J277" s="21" t="s">
        <v>7</v>
      </c>
      <c r="K277" s="22">
        <f t="shared" si="23"/>
        <v>0</v>
      </c>
      <c r="L277" s="19">
        <f t="shared" si="25"/>
        <v>500000</v>
      </c>
      <c r="M277" s="19">
        <f t="shared" si="26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4"/>
        <v>0</v>
      </c>
      <c r="H278" s="19">
        <v>0</v>
      </c>
      <c r="I278" s="19">
        <v>0</v>
      </c>
      <c r="J278" s="21" t="s">
        <v>7</v>
      </c>
      <c r="K278" s="22">
        <f t="shared" si="23"/>
        <v>0</v>
      </c>
      <c r="L278" s="19">
        <f t="shared" si="25"/>
        <v>1580000</v>
      </c>
      <c r="M278" s="19">
        <f t="shared" si="26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4"/>
        <v>0</v>
      </c>
      <c r="H279" s="19">
        <v>0</v>
      </c>
      <c r="I279" s="19">
        <v>0</v>
      </c>
      <c r="J279" s="21" t="s">
        <v>7</v>
      </c>
      <c r="K279" s="22">
        <f t="shared" si="23"/>
        <v>0</v>
      </c>
      <c r="L279" s="19">
        <f t="shared" si="25"/>
        <v>990000</v>
      </c>
      <c r="M279" s="19">
        <f t="shared" si="26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4"/>
        <v>0</v>
      </c>
      <c r="H280" s="19">
        <v>0</v>
      </c>
      <c r="I280" s="19">
        <v>0</v>
      </c>
      <c r="J280" s="29" t="s">
        <v>7</v>
      </c>
      <c r="K280" s="22">
        <f t="shared" si="23"/>
        <v>0</v>
      </c>
      <c r="L280" s="19">
        <f t="shared" si="25"/>
        <v>1235000</v>
      </c>
      <c r="M280" s="19">
        <f t="shared" si="26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4"/>
        <v>0</v>
      </c>
      <c r="H281" s="19">
        <v>0</v>
      </c>
      <c r="I281" s="19">
        <v>0</v>
      </c>
      <c r="J281" s="21" t="s">
        <v>7</v>
      </c>
      <c r="K281" s="22">
        <f t="shared" si="23"/>
        <v>0</v>
      </c>
      <c r="L281" s="19">
        <f t="shared" si="25"/>
        <v>1060000</v>
      </c>
      <c r="M281" s="19">
        <f t="shared" si="26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4"/>
        <v>0</v>
      </c>
      <c r="H282" s="19">
        <v>0</v>
      </c>
      <c r="I282" s="19">
        <v>0</v>
      </c>
      <c r="J282" s="21" t="s">
        <v>7</v>
      </c>
      <c r="K282" s="22">
        <f t="shared" si="23"/>
        <v>0</v>
      </c>
      <c r="L282" s="19">
        <f t="shared" si="25"/>
        <v>2788000</v>
      </c>
      <c r="M282" s="19">
        <f t="shared" si="26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4"/>
        <v>0</v>
      </c>
      <c r="H283" s="19">
        <v>0</v>
      </c>
      <c r="I283" s="19">
        <v>0</v>
      </c>
      <c r="J283" s="21" t="s">
        <v>7</v>
      </c>
      <c r="K283" s="22">
        <f t="shared" si="23"/>
        <v>0</v>
      </c>
      <c r="L283" s="19">
        <f t="shared" si="25"/>
        <v>890000</v>
      </c>
      <c r="M283" s="19">
        <f t="shared" si="26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4"/>
        <v>0</v>
      </c>
      <c r="H284" s="19">
        <v>0</v>
      </c>
      <c r="I284" s="19">
        <v>0</v>
      </c>
      <c r="J284" s="21" t="s">
        <v>7</v>
      </c>
      <c r="K284" s="22">
        <f t="shared" si="23"/>
        <v>0</v>
      </c>
      <c r="L284" s="19">
        <f t="shared" si="25"/>
        <v>676000</v>
      </c>
      <c r="M284" s="19">
        <f t="shared" si="26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4"/>
        <v>0</v>
      </c>
      <c r="H285" s="19">
        <v>0</v>
      </c>
      <c r="I285" s="19">
        <v>0</v>
      </c>
      <c r="J285" s="21" t="s">
        <v>7</v>
      </c>
      <c r="K285" s="22">
        <f t="shared" si="23"/>
        <v>0</v>
      </c>
      <c r="L285" s="19">
        <f t="shared" si="25"/>
        <v>3701630</v>
      </c>
      <c r="M285" s="19">
        <f t="shared" si="26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4"/>
        <v>0</v>
      </c>
      <c r="H286" s="19">
        <v>0</v>
      </c>
      <c r="I286" s="19">
        <v>0</v>
      </c>
      <c r="J286" s="21" t="s">
        <v>7</v>
      </c>
      <c r="K286" s="22">
        <f t="shared" si="23"/>
        <v>0</v>
      </c>
      <c r="L286" s="19">
        <f t="shared" si="25"/>
        <v>6600000</v>
      </c>
      <c r="M286" s="19">
        <f t="shared" si="26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4"/>
        <v>0</v>
      </c>
      <c r="H287" s="19">
        <v>0</v>
      </c>
      <c r="I287" s="19">
        <v>0</v>
      </c>
      <c r="J287" s="21" t="s">
        <v>7</v>
      </c>
      <c r="K287" s="22">
        <f t="shared" si="23"/>
        <v>0</v>
      </c>
      <c r="L287" s="19">
        <f t="shared" si="25"/>
        <v>245000</v>
      </c>
      <c r="M287" s="19">
        <f t="shared" si="26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4"/>
        <v>0</v>
      </c>
      <c r="H288" s="19">
        <v>0</v>
      </c>
      <c r="I288" s="19">
        <v>0</v>
      </c>
      <c r="J288" s="21" t="s">
        <v>7</v>
      </c>
      <c r="K288" s="22">
        <f t="shared" si="23"/>
        <v>0</v>
      </c>
      <c r="L288" s="19">
        <f t="shared" si="25"/>
        <v>750000</v>
      </c>
      <c r="M288" s="19">
        <f t="shared" si="26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4"/>
        <v>0</v>
      </c>
      <c r="H289" s="19">
        <v>0</v>
      </c>
      <c r="I289" s="19">
        <v>0</v>
      </c>
      <c r="J289" s="21" t="s">
        <v>7</v>
      </c>
      <c r="K289" s="22">
        <f t="shared" si="23"/>
        <v>0</v>
      </c>
      <c r="L289" s="19">
        <f t="shared" si="25"/>
        <v>2706000</v>
      </c>
      <c r="M289" s="19">
        <f t="shared" si="26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4"/>
        <v>0</v>
      </c>
      <c r="H290" s="19">
        <v>0</v>
      </c>
      <c r="I290" s="19">
        <v>0</v>
      </c>
      <c r="J290" s="21" t="s">
        <v>7</v>
      </c>
      <c r="K290" s="22">
        <f t="shared" si="23"/>
        <v>0</v>
      </c>
      <c r="L290" s="19">
        <f t="shared" si="25"/>
        <v>700000</v>
      </c>
      <c r="M290" s="19">
        <f t="shared" si="26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4"/>
        <v>0</v>
      </c>
      <c r="H291" s="19">
        <v>0</v>
      </c>
      <c r="I291" s="19">
        <v>0</v>
      </c>
      <c r="J291" s="21" t="s">
        <v>7</v>
      </c>
      <c r="K291" s="22">
        <f t="shared" si="23"/>
        <v>0</v>
      </c>
      <c r="L291" s="19">
        <f t="shared" si="25"/>
        <v>309000</v>
      </c>
      <c r="M291" s="19">
        <f t="shared" si="26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4"/>
        <v>0</v>
      </c>
      <c r="H292" s="19">
        <v>0</v>
      </c>
      <c r="I292" s="19">
        <v>0</v>
      </c>
      <c r="J292" s="21" t="s">
        <v>7</v>
      </c>
      <c r="K292" s="22">
        <f t="shared" si="23"/>
        <v>0</v>
      </c>
      <c r="L292" s="19">
        <f t="shared" si="25"/>
        <v>1700000</v>
      </c>
      <c r="M292" s="19">
        <f t="shared" si="26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4"/>
        <v>0</v>
      </c>
      <c r="H293" s="19">
        <v>0</v>
      </c>
      <c r="I293" s="19">
        <v>0</v>
      </c>
      <c r="J293" s="21" t="s">
        <v>7</v>
      </c>
      <c r="K293" s="22">
        <f t="shared" si="23"/>
        <v>0</v>
      </c>
      <c r="L293" s="19">
        <f t="shared" si="25"/>
        <v>2100000</v>
      </c>
      <c r="M293" s="19">
        <f t="shared" si="26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4"/>
        <v>0</v>
      </c>
      <c r="H294" s="19">
        <v>0</v>
      </c>
      <c r="I294" s="19">
        <v>0</v>
      </c>
      <c r="J294" s="21" t="s">
        <v>7</v>
      </c>
      <c r="K294" s="22">
        <f t="shared" si="23"/>
        <v>0</v>
      </c>
      <c r="L294" s="19">
        <f t="shared" si="25"/>
        <v>261350</v>
      </c>
      <c r="M294" s="19">
        <f t="shared" si="26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4"/>
        <v>0</v>
      </c>
      <c r="H295" s="19">
        <v>0</v>
      </c>
      <c r="I295" s="19">
        <v>0</v>
      </c>
      <c r="J295" s="21" t="s">
        <v>7</v>
      </c>
      <c r="K295" s="22">
        <f t="shared" si="23"/>
        <v>0</v>
      </c>
      <c r="L295" s="19">
        <f t="shared" si="25"/>
        <v>12000000</v>
      </c>
      <c r="M295" s="19">
        <f t="shared" si="26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4"/>
        <v>0</v>
      </c>
      <c r="H296" s="19">
        <v>0</v>
      </c>
      <c r="I296" s="19">
        <v>0</v>
      </c>
      <c r="J296" s="21" t="s">
        <v>7</v>
      </c>
      <c r="K296" s="22">
        <f t="shared" si="23"/>
        <v>0</v>
      </c>
      <c r="L296" s="19">
        <f t="shared" si="25"/>
        <v>1375000</v>
      </c>
      <c r="M296" s="19">
        <f t="shared" si="26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4"/>
        <v>0</v>
      </c>
      <c r="H297" s="19">
        <v>0</v>
      </c>
      <c r="I297" s="19">
        <v>0</v>
      </c>
      <c r="J297" s="21" t="s">
        <v>7</v>
      </c>
      <c r="K297" s="22">
        <f t="shared" si="23"/>
        <v>0</v>
      </c>
      <c r="L297" s="19">
        <f t="shared" si="25"/>
        <v>1760000</v>
      </c>
      <c r="M297" s="19">
        <f t="shared" si="26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4"/>
        <v>0</v>
      </c>
      <c r="H298" s="19">
        <v>0</v>
      </c>
      <c r="I298" s="19">
        <v>0</v>
      </c>
      <c r="J298" s="21" t="s">
        <v>7</v>
      </c>
      <c r="K298" s="22">
        <f t="shared" si="23"/>
        <v>0</v>
      </c>
      <c r="L298" s="19">
        <f t="shared" si="25"/>
        <v>1248000</v>
      </c>
      <c r="M298" s="19">
        <f t="shared" si="26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4"/>
        <v>0</v>
      </c>
      <c r="H299" s="19">
        <v>0</v>
      </c>
      <c r="I299" s="19">
        <v>0</v>
      </c>
      <c r="J299" s="21" t="s">
        <v>7</v>
      </c>
      <c r="K299" s="22">
        <f t="shared" si="23"/>
        <v>0</v>
      </c>
      <c r="L299" s="19">
        <f t="shared" si="25"/>
        <v>522700</v>
      </c>
      <c r="M299" s="19">
        <f t="shared" si="26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4"/>
        <v>0</v>
      </c>
      <c r="H300" s="19">
        <v>0</v>
      </c>
      <c r="I300" s="19">
        <v>0</v>
      </c>
      <c r="J300" s="21" t="s">
        <v>7</v>
      </c>
      <c r="K300" s="22">
        <f t="shared" si="23"/>
        <v>0</v>
      </c>
      <c r="L300" s="19">
        <f t="shared" si="25"/>
        <v>8360000</v>
      </c>
      <c r="M300" s="19">
        <f t="shared" si="26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4"/>
        <v>0</v>
      </c>
      <c r="H301" s="19">
        <v>0</v>
      </c>
      <c r="I301" s="19">
        <v>0</v>
      </c>
      <c r="J301" s="21" t="s">
        <v>7</v>
      </c>
      <c r="K301" s="22">
        <f t="shared" si="23"/>
        <v>0</v>
      </c>
      <c r="L301" s="19">
        <f t="shared" si="25"/>
        <v>660000</v>
      </c>
      <c r="M301" s="19">
        <f t="shared" si="26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4"/>
        <v>0</v>
      </c>
      <c r="H302" s="19">
        <v>0</v>
      </c>
      <c r="I302" s="19">
        <v>0</v>
      </c>
      <c r="J302" s="21" t="s">
        <v>7</v>
      </c>
      <c r="K302" s="22">
        <f t="shared" si="23"/>
        <v>0</v>
      </c>
      <c r="L302" s="19">
        <f t="shared" si="25"/>
        <v>79728180</v>
      </c>
      <c r="M302" s="19">
        <f t="shared" si="26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4"/>
        <v>0</v>
      </c>
      <c r="H303" s="19">
        <v>0</v>
      </c>
      <c r="I303" s="19">
        <v>0</v>
      </c>
      <c r="J303" s="21" t="s">
        <v>7</v>
      </c>
      <c r="K303" s="22">
        <f t="shared" si="23"/>
        <v>0</v>
      </c>
      <c r="L303" s="19">
        <f t="shared" si="25"/>
        <v>3344900</v>
      </c>
      <c r="M303" s="19">
        <f t="shared" si="26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4"/>
        <v>0</v>
      </c>
      <c r="H304" s="19">
        <v>0</v>
      </c>
      <c r="I304" s="19">
        <v>0</v>
      </c>
      <c r="J304" s="21" t="s">
        <v>7</v>
      </c>
      <c r="K304" s="22">
        <f t="shared" si="23"/>
        <v>0</v>
      </c>
      <c r="L304" s="19">
        <f t="shared" si="25"/>
        <v>2000000</v>
      </c>
      <c r="M304" s="19">
        <f t="shared" si="26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4"/>
        <v>0</v>
      </c>
      <c r="H305" s="19">
        <v>0</v>
      </c>
      <c r="I305" s="19">
        <v>0</v>
      </c>
      <c r="J305" s="21" t="s">
        <v>7</v>
      </c>
      <c r="K305" s="22">
        <f t="shared" si="23"/>
        <v>0</v>
      </c>
      <c r="L305" s="19">
        <f t="shared" si="25"/>
        <v>3969530</v>
      </c>
      <c r="M305" s="19">
        <f t="shared" si="26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4"/>
        <v>0</v>
      </c>
      <c r="H306" s="19">
        <v>0</v>
      </c>
      <c r="I306" s="19">
        <v>0</v>
      </c>
      <c r="J306" s="21" t="s">
        <v>7</v>
      </c>
      <c r="K306" s="22">
        <f t="shared" si="23"/>
        <v>0</v>
      </c>
      <c r="L306" s="19">
        <f t="shared" si="25"/>
        <v>1340000</v>
      </c>
      <c r="M306" s="19">
        <f t="shared" si="26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4"/>
        <v>0</v>
      </c>
      <c r="H307" s="19">
        <v>0</v>
      </c>
      <c r="I307" s="19">
        <v>0</v>
      </c>
      <c r="J307" s="21" t="s">
        <v>7</v>
      </c>
      <c r="K307" s="22">
        <f t="shared" si="23"/>
        <v>0</v>
      </c>
      <c r="L307" s="19">
        <f t="shared" si="25"/>
        <v>600000</v>
      </c>
      <c r="M307" s="19">
        <f t="shared" si="26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4"/>
        <v>0</v>
      </c>
      <c r="H308" s="19">
        <v>0</v>
      </c>
      <c r="I308" s="19">
        <v>0</v>
      </c>
      <c r="J308" s="21" t="s">
        <v>7</v>
      </c>
      <c r="K308" s="22">
        <f t="shared" si="23"/>
        <v>0</v>
      </c>
      <c r="L308" s="19">
        <f t="shared" si="25"/>
        <v>4635350</v>
      </c>
      <c r="M308" s="19">
        <f t="shared" si="26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4"/>
        <v>0</v>
      </c>
      <c r="H309" s="19">
        <v>0</v>
      </c>
      <c r="I309" s="19">
        <v>0</v>
      </c>
      <c r="J309" s="21" t="s">
        <v>7</v>
      </c>
      <c r="K309" s="22">
        <f t="shared" si="23"/>
        <v>0</v>
      </c>
      <c r="L309" s="19">
        <f t="shared" si="25"/>
        <v>490000</v>
      </c>
      <c r="M309" s="19">
        <f t="shared" si="26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4"/>
        <v>0</v>
      </c>
      <c r="H310" s="19">
        <v>0</v>
      </c>
      <c r="I310" s="19">
        <v>0</v>
      </c>
      <c r="J310" s="21" t="s">
        <v>7</v>
      </c>
      <c r="K310" s="22">
        <f t="shared" si="23"/>
        <v>0</v>
      </c>
      <c r="L310" s="19">
        <f t="shared" si="25"/>
        <v>1008700</v>
      </c>
      <c r="M310" s="19">
        <f t="shared" si="26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4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5"/>
        <v>338000</v>
      </c>
      <c r="M311" s="19">
        <f t="shared" si="26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4"/>
        <v>0</v>
      </c>
      <c r="H312" s="19">
        <v>0</v>
      </c>
      <c r="I312" s="19">
        <v>0</v>
      </c>
      <c r="J312" s="21" t="s">
        <v>7</v>
      </c>
      <c r="K312" s="22">
        <f t="shared" ref="K312:K350" si="27">G312</f>
        <v>0</v>
      </c>
      <c r="L312" s="19">
        <f t="shared" si="25"/>
        <v>770000</v>
      </c>
      <c r="M312" s="19">
        <f t="shared" si="26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4"/>
        <v>0</v>
      </c>
      <c r="H313" s="19">
        <v>0</v>
      </c>
      <c r="I313" s="19">
        <v>0</v>
      </c>
      <c r="J313" s="21" t="s">
        <v>7</v>
      </c>
      <c r="K313" s="22">
        <f t="shared" si="27"/>
        <v>0</v>
      </c>
      <c r="L313" s="19">
        <f t="shared" si="25"/>
        <v>335000</v>
      </c>
      <c r="M313" s="19">
        <f t="shared" si="26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4"/>
        <v>0</v>
      </c>
      <c r="H314" s="19">
        <v>0</v>
      </c>
      <c r="I314" s="19">
        <v>0</v>
      </c>
      <c r="J314" s="21" t="s">
        <v>7</v>
      </c>
      <c r="K314" s="22">
        <f t="shared" si="27"/>
        <v>0</v>
      </c>
      <c r="L314" s="19">
        <f t="shared" si="25"/>
        <v>1950000</v>
      </c>
      <c r="M314" s="19">
        <f t="shared" si="26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4"/>
        <v>0</v>
      </c>
      <c r="H315" s="19">
        <v>0</v>
      </c>
      <c r="I315" s="19">
        <v>0</v>
      </c>
      <c r="J315" s="21" t="s">
        <v>7</v>
      </c>
      <c r="K315" s="22">
        <f t="shared" si="27"/>
        <v>0</v>
      </c>
      <c r="L315" s="19">
        <f t="shared" si="25"/>
        <v>1700000</v>
      </c>
      <c r="M315" s="19">
        <f t="shared" si="26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4"/>
        <v>0</v>
      </c>
      <c r="H316" s="19">
        <v>0</v>
      </c>
      <c r="I316" s="19">
        <v>0</v>
      </c>
      <c r="J316" s="21" t="s">
        <v>7</v>
      </c>
      <c r="K316" s="22">
        <f t="shared" si="27"/>
        <v>0</v>
      </c>
      <c r="L316" s="19">
        <f t="shared" si="25"/>
        <v>1990690</v>
      </c>
      <c r="M316" s="19">
        <f t="shared" si="26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4"/>
        <v>0</v>
      </c>
      <c r="H317" s="19">
        <v>0</v>
      </c>
      <c r="I317" s="19">
        <v>0</v>
      </c>
      <c r="J317" s="21" t="s">
        <v>7</v>
      </c>
      <c r="K317" s="22">
        <f t="shared" si="27"/>
        <v>0</v>
      </c>
      <c r="L317" s="19">
        <f t="shared" si="25"/>
        <v>324740</v>
      </c>
      <c r="M317" s="19">
        <f t="shared" si="26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4"/>
        <v>0</v>
      </c>
      <c r="H318" s="19">
        <v>0</v>
      </c>
      <c r="I318" s="19">
        <v>0</v>
      </c>
      <c r="J318" s="21" t="s">
        <v>7</v>
      </c>
      <c r="K318" s="22">
        <f t="shared" si="27"/>
        <v>0</v>
      </c>
      <c r="L318" s="19">
        <f t="shared" si="25"/>
        <v>6259620</v>
      </c>
      <c r="M318" s="19">
        <f t="shared" si="26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4"/>
        <v>0</v>
      </c>
      <c r="H319" s="19">
        <v>0</v>
      </c>
      <c r="I319" s="19">
        <v>0</v>
      </c>
      <c r="J319" s="21" t="s">
        <v>7</v>
      </c>
      <c r="K319" s="22">
        <f t="shared" si="27"/>
        <v>0</v>
      </c>
      <c r="L319" s="19">
        <f t="shared" si="25"/>
        <v>1155000</v>
      </c>
      <c r="M319" s="19">
        <f t="shared" si="26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4"/>
        <v>0</v>
      </c>
      <c r="H320" s="19">
        <v>0</v>
      </c>
      <c r="I320" s="19">
        <v>0</v>
      </c>
      <c r="J320" s="21" t="s">
        <v>7</v>
      </c>
      <c r="K320" s="22">
        <f t="shared" si="27"/>
        <v>0</v>
      </c>
      <c r="L320" s="19">
        <f t="shared" si="25"/>
        <v>7962760</v>
      </c>
      <c r="M320" s="19">
        <f t="shared" si="26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4"/>
        <v>0</v>
      </c>
      <c r="H321" s="19">
        <v>0</v>
      </c>
      <c r="I321" s="19">
        <v>0</v>
      </c>
      <c r="J321" s="21" t="s">
        <v>7</v>
      </c>
      <c r="K321" s="22">
        <f t="shared" si="27"/>
        <v>0</v>
      </c>
      <c r="L321" s="19">
        <f t="shared" si="25"/>
        <v>1407560</v>
      </c>
      <c r="M321" s="19">
        <f t="shared" si="26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4"/>
        <v>0</v>
      </c>
      <c r="H322" s="19">
        <v>0</v>
      </c>
      <c r="I322" s="19">
        <v>0</v>
      </c>
      <c r="J322" s="21" t="s">
        <v>7</v>
      </c>
      <c r="K322" s="22">
        <f t="shared" si="27"/>
        <v>0</v>
      </c>
      <c r="L322" s="19">
        <f t="shared" si="25"/>
        <v>330000</v>
      </c>
      <c r="M322" s="19">
        <f t="shared" si="26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4"/>
        <v>0</v>
      </c>
      <c r="H323" s="19">
        <v>0</v>
      </c>
      <c r="I323" s="19">
        <v>0</v>
      </c>
      <c r="J323" s="21" t="s">
        <v>7</v>
      </c>
      <c r="K323" s="22">
        <f t="shared" si="27"/>
        <v>0</v>
      </c>
      <c r="L323" s="19">
        <f t="shared" si="25"/>
        <v>2299000</v>
      </c>
      <c r="M323" s="19">
        <f t="shared" si="26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4"/>
        <v>0</v>
      </c>
      <c r="H324" s="19">
        <v>0</v>
      </c>
      <c r="I324" s="19">
        <v>0</v>
      </c>
      <c r="J324" s="21" t="s">
        <v>7</v>
      </c>
      <c r="K324" s="22">
        <f t="shared" si="27"/>
        <v>0</v>
      </c>
      <c r="L324" s="19">
        <f t="shared" si="25"/>
        <v>12184700</v>
      </c>
      <c r="M324" s="19">
        <f t="shared" si="26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4"/>
        <v>0</v>
      </c>
      <c r="H325" s="19">
        <v>0</v>
      </c>
      <c r="I325" s="19">
        <v>0</v>
      </c>
      <c r="J325" s="21" t="s">
        <v>7</v>
      </c>
      <c r="K325" s="22">
        <f t="shared" si="27"/>
        <v>0</v>
      </c>
      <c r="L325" s="19">
        <f t="shared" si="25"/>
        <v>1122000</v>
      </c>
      <c r="M325" s="19">
        <f t="shared" si="26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4"/>
        <v>0</v>
      </c>
      <c r="H326" s="19">
        <v>0</v>
      </c>
      <c r="I326" s="19">
        <v>0</v>
      </c>
      <c r="J326" s="21" t="s">
        <v>7</v>
      </c>
      <c r="K326" s="22">
        <f t="shared" si="27"/>
        <v>0</v>
      </c>
      <c r="L326" s="19">
        <f t="shared" si="25"/>
        <v>3946800</v>
      </c>
      <c r="M326" s="19">
        <f t="shared" si="26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4"/>
        <v>0</v>
      </c>
      <c r="H327" s="19">
        <v>0</v>
      </c>
      <c r="I327" s="19">
        <v>0</v>
      </c>
      <c r="J327" s="21" t="s">
        <v>7</v>
      </c>
      <c r="K327" s="22">
        <f t="shared" si="27"/>
        <v>0</v>
      </c>
      <c r="L327" s="19">
        <f t="shared" si="25"/>
        <v>1320000</v>
      </c>
      <c r="M327" s="19">
        <f t="shared" si="26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4"/>
        <v>0</v>
      </c>
      <c r="H328" s="19">
        <v>0</v>
      </c>
      <c r="I328" s="19">
        <v>0</v>
      </c>
      <c r="J328" s="21" t="s">
        <v>7</v>
      </c>
      <c r="K328" s="22">
        <f t="shared" si="27"/>
        <v>0</v>
      </c>
      <c r="L328" s="19">
        <f t="shared" si="25"/>
        <v>198000</v>
      </c>
      <c r="M328" s="19">
        <f t="shared" si="26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4"/>
        <v>0</v>
      </c>
      <c r="H329" s="19">
        <v>0</v>
      </c>
      <c r="I329" s="19">
        <v>0</v>
      </c>
      <c r="J329" s="21" t="s">
        <v>7</v>
      </c>
      <c r="K329" s="22">
        <f t="shared" si="27"/>
        <v>0</v>
      </c>
      <c r="L329" s="19">
        <f t="shared" si="25"/>
        <v>660000</v>
      </c>
      <c r="M329" s="19">
        <f t="shared" si="26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4"/>
        <v>0</v>
      </c>
      <c r="H330" s="19">
        <v>0</v>
      </c>
      <c r="I330" s="19">
        <v>0</v>
      </c>
      <c r="J330" s="21" t="s">
        <v>7</v>
      </c>
      <c r="K330" s="22">
        <f t="shared" si="27"/>
        <v>0</v>
      </c>
      <c r="L330" s="19">
        <f t="shared" si="25"/>
        <v>5268290</v>
      </c>
      <c r="M330" s="19">
        <f t="shared" si="26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8">E331-F331</f>
        <v>0</v>
      </c>
      <c r="H331" s="19">
        <v>0</v>
      </c>
      <c r="I331" s="19">
        <v>0</v>
      </c>
      <c r="J331" s="21" t="s">
        <v>7</v>
      </c>
      <c r="K331" s="22">
        <f t="shared" si="27"/>
        <v>0</v>
      </c>
      <c r="L331" s="19">
        <f t="shared" ref="L331:L394" si="29">F331+K331</f>
        <v>8119610</v>
      </c>
      <c r="M331" s="19">
        <f t="shared" ref="M331:M394" si="30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8"/>
        <v>0</v>
      </c>
      <c r="H332" s="19">
        <v>0</v>
      </c>
      <c r="I332" s="19">
        <v>0</v>
      </c>
      <c r="J332" s="21" t="s">
        <v>7</v>
      </c>
      <c r="K332" s="22">
        <f t="shared" si="27"/>
        <v>0</v>
      </c>
      <c r="L332" s="19">
        <f t="shared" si="29"/>
        <v>27749040</v>
      </c>
      <c r="M332" s="19">
        <f t="shared" si="30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8"/>
        <v>0</v>
      </c>
      <c r="H333" s="19">
        <v>0</v>
      </c>
      <c r="I333" s="19">
        <v>0</v>
      </c>
      <c r="J333" s="21" t="s">
        <v>7</v>
      </c>
      <c r="K333" s="22">
        <f t="shared" si="27"/>
        <v>0</v>
      </c>
      <c r="L333" s="19">
        <f t="shared" si="29"/>
        <v>723880</v>
      </c>
      <c r="M333" s="19">
        <f t="shared" si="30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8"/>
        <v>0</v>
      </c>
      <c r="H334" s="19">
        <v>0</v>
      </c>
      <c r="I334" s="19">
        <v>0</v>
      </c>
      <c r="J334" s="21" t="s">
        <v>7</v>
      </c>
      <c r="K334" s="22">
        <f t="shared" si="27"/>
        <v>0</v>
      </c>
      <c r="L334" s="19">
        <f t="shared" si="29"/>
        <v>36554330</v>
      </c>
      <c r="M334" s="19">
        <f t="shared" si="30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8"/>
        <v>0</v>
      </c>
      <c r="H335" s="19">
        <v>0</v>
      </c>
      <c r="I335" s="19">
        <v>0</v>
      </c>
      <c r="J335" s="21" t="s">
        <v>7</v>
      </c>
      <c r="K335" s="22">
        <f t="shared" si="27"/>
        <v>0</v>
      </c>
      <c r="L335" s="19">
        <f t="shared" si="29"/>
        <v>302620</v>
      </c>
      <c r="M335" s="19">
        <f t="shared" si="30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8"/>
        <v>0</v>
      </c>
      <c r="H336" s="19">
        <v>0</v>
      </c>
      <c r="I336" s="19">
        <v>0</v>
      </c>
      <c r="J336" s="21" t="s">
        <v>7</v>
      </c>
      <c r="K336" s="22">
        <f t="shared" si="27"/>
        <v>0</v>
      </c>
      <c r="L336" s="19">
        <f t="shared" si="29"/>
        <v>1386000</v>
      </c>
      <c r="M336" s="19">
        <f t="shared" si="30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8"/>
        <v>0</v>
      </c>
      <c r="H337" s="19">
        <v>0</v>
      </c>
      <c r="I337" s="19">
        <v>0</v>
      </c>
      <c r="J337" s="21" t="s">
        <v>7</v>
      </c>
      <c r="K337" s="22">
        <f t="shared" si="27"/>
        <v>0</v>
      </c>
      <c r="L337" s="19">
        <f t="shared" si="29"/>
        <v>29800000</v>
      </c>
      <c r="M337" s="19">
        <f t="shared" si="30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8"/>
        <v>0</v>
      </c>
      <c r="H338" s="19">
        <v>0</v>
      </c>
      <c r="I338" s="19">
        <v>0</v>
      </c>
      <c r="J338" s="21" t="s">
        <v>7</v>
      </c>
      <c r="K338" s="22">
        <f t="shared" si="27"/>
        <v>0</v>
      </c>
      <c r="L338" s="19">
        <f t="shared" si="29"/>
        <v>1834800</v>
      </c>
      <c r="M338" s="19">
        <f t="shared" si="30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8"/>
        <v>0</v>
      </c>
      <c r="H339" s="19">
        <v>0</v>
      </c>
      <c r="I339" s="19">
        <v>0</v>
      </c>
      <c r="J339" s="21" t="s">
        <v>7</v>
      </c>
      <c r="K339" s="22">
        <f t="shared" si="27"/>
        <v>0</v>
      </c>
      <c r="L339" s="19">
        <f t="shared" si="29"/>
        <v>990000</v>
      </c>
      <c r="M339" s="19">
        <f t="shared" si="30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8"/>
        <v>0</v>
      </c>
      <c r="H340" s="19">
        <v>0</v>
      </c>
      <c r="I340" s="19">
        <v>0</v>
      </c>
      <c r="J340" s="21" t="s">
        <v>7</v>
      </c>
      <c r="K340" s="22">
        <f t="shared" si="27"/>
        <v>0</v>
      </c>
      <c r="L340" s="19">
        <f t="shared" si="29"/>
        <v>638660</v>
      </c>
      <c r="M340" s="19">
        <f t="shared" si="30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8"/>
        <v>0</v>
      </c>
      <c r="H341" s="19">
        <v>0</v>
      </c>
      <c r="I341" s="19">
        <v>0</v>
      </c>
      <c r="J341" s="21" t="s">
        <v>7</v>
      </c>
      <c r="K341" s="22">
        <f t="shared" si="27"/>
        <v>0</v>
      </c>
      <c r="L341" s="19">
        <f t="shared" si="29"/>
        <v>1440000</v>
      </c>
      <c r="M341" s="19">
        <f t="shared" si="30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8"/>
        <v>0</v>
      </c>
      <c r="H342" s="19">
        <v>0</v>
      </c>
      <c r="I342" s="19">
        <v>0</v>
      </c>
      <c r="J342" s="21" t="s">
        <v>7</v>
      </c>
      <c r="K342" s="22">
        <f t="shared" si="27"/>
        <v>0</v>
      </c>
      <c r="L342" s="19">
        <f t="shared" si="29"/>
        <v>1056000</v>
      </c>
      <c r="M342" s="19">
        <f t="shared" si="30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8"/>
        <v>0</v>
      </c>
      <c r="H343" s="19">
        <v>0</v>
      </c>
      <c r="I343" s="19">
        <v>0</v>
      </c>
      <c r="J343" s="21" t="s">
        <v>7</v>
      </c>
      <c r="K343" s="22">
        <f t="shared" si="27"/>
        <v>0</v>
      </c>
      <c r="L343" s="19">
        <f t="shared" si="29"/>
        <v>7697000</v>
      </c>
      <c r="M343" s="19">
        <f t="shared" si="30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8"/>
        <v>0</v>
      </c>
      <c r="H344" s="19">
        <v>0</v>
      </c>
      <c r="I344" s="19">
        <v>0</v>
      </c>
      <c r="J344" s="21" t="s">
        <v>7</v>
      </c>
      <c r="K344" s="22">
        <f t="shared" si="27"/>
        <v>0</v>
      </c>
      <c r="L344" s="19">
        <f t="shared" si="29"/>
        <v>6933230</v>
      </c>
      <c r="M344" s="19">
        <f t="shared" si="30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8"/>
        <v>0</v>
      </c>
      <c r="H345" s="19">
        <v>0</v>
      </c>
      <c r="I345" s="19">
        <v>0</v>
      </c>
      <c r="J345" s="21" t="s">
        <v>7</v>
      </c>
      <c r="K345" s="22">
        <f t="shared" si="27"/>
        <v>0</v>
      </c>
      <c r="L345" s="19">
        <f t="shared" si="29"/>
        <v>7440480</v>
      </c>
      <c r="M345" s="19">
        <f t="shared" si="30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8"/>
        <v>0</v>
      </c>
      <c r="H346" s="19">
        <v>0</v>
      </c>
      <c r="I346" s="19">
        <v>0</v>
      </c>
      <c r="J346" s="21" t="s">
        <v>7</v>
      </c>
      <c r="K346" s="22">
        <f t="shared" si="27"/>
        <v>0</v>
      </c>
      <c r="L346" s="19">
        <f t="shared" si="29"/>
        <v>1500000</v>
      </c>
      <c r="M346" s="19">
        <f t="shared" si="30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8"/>
        <v>0</v>
      </c>
      <c r="H347" s="19">
        <v>0</v>
      </c>
      <c r="I347" s="19">
        <v>0</v>
      </c>
      <c r="J347" s="21" t="s">
        <v>7</v>
      </c>
      <c r="K347" s="22">
        <f t="shared" si="27"/>
        <v>0</v>
      </c>
      <c r="L347" s="19">
        <f t="shared" si="29"/>
        <v>495000</v>
      </c>
      <c r="M347" s="19">
        <f t="shared" si="30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8"/>
        <v>0</v>
      </c>
      <c r="H348" s="19">
        <v>0</v>
      </c>
      <c r="I348" s="19">
        <v>0</v>
      </c>
      <c r="J348" s="21" t="s">
        <v>7</v>
      </c>
      <c r="K348" s="22">
        <f t="shared" si="27"/>
        <v>0</v>
      </c>
      <c r="L348" s="19">
        <f t="shared" si="29"/>
        <v>1216530</v>
      </c>
      <c r="M348" s="19">
        <f t="shared" si="30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8"/>
        <v>0</v>
      </c>
      <c r="H349" s="19">
        <v>0</v>
      </c>
      <c r="I349" s="19">
        <v>0</v>
      </c>
      <c r="J349" s="21" t="s">
        <v>7</v>
      </c>
      <c r="K349" s="22">
        <f t="shared" si="27"/>
        <v>0</v>
      </c>
      <c r="L349" s="19">
        <f t="shared" si="29"/>
        <v>1380000</v>
      </c>
      <c r="M349" s="19">
        <f t="shared" si="30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8"/>
        <v>0</v>
      </c>
      <c r="H350" s="19">
        <v>0</v>
      </c>
      <c r="I350" s="19">
        <v>0</v>
      </c>
      <c r="J350" s="21" t="s">
        <v>7</v>
      </c>
      <c r="K350" s="22">
        <f t="shared" si="27"/>
        <v>0</v>
      </c>
      <c r="L350" s="19">
        <f t="shared" si="29"/>
        <v>1170000</v>
      </c>
      <c r="M350" s="19">
        <f t="shared" si="30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8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9"/>
        <v>1500000</v>
      </c>
      <c r="M351" s="19">
        <f t="shared" si="30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8"/>
        <v>0</v>
      </c>
      <c r="H352" s="19">
        <v>0</v>
      </c>
      <c r="I352" s="19">
        <v>0</v>
      </c>
      <c r="J352" s="21" t="s">
        <v>7</v>
      </c>
      <c r="K352" s="22">
        <f t="shared" ref="K352:K399" si="31">G352</f>
        <v>0</v>
      </c>
      <c r="L352" s="19">
        <f t="shared" si="29"/>
        <v>2500000</v>
      </c>
      <c r="M352" s="19">
        <f t="shared" si="30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8"/>
        <v>0</v>
      </c>
      <c r="H353" s="19">
        <v>0</v>
      </c>
      <c r="I353" s="19">
        <v>0</v>
      </c>
      <c r="J353" s="21" t="s">
        <v>7</v>
      </c>
      <c r="K353" s="22">
        <f t="shared" si="31"/>
        <v>0</v>
      </c>
      <c r="L353" s="19">
        <f t="shared" si="29"/>
        <v>1880000</v>
      </c>
      <c r="M353" s="19">
        <f t="shared" si="30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8"/>
        <v>0</v>
      </c>
      <c r="H354" s="19">
        <v>0</v>
      </c>
      <c r="I354" s="19">
        <v>0</v>
      </c>
      <c r="J354" s="21" t="s">
        <v>7</v>
      </c>
      <c r="K354" s="22">
        <f t="shared" si="31"/>
        <v>0</v>
      </c>
      <c r="L354" s="19">
        <f t="shared" si="29"/>
        <v>1819270</v>
      </c>
      <c r="M354" s="19">
        <f t="shared" si="30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8"/>
        <v>0</v>
      </c>
      <c r="H355" s="19">
        <v>0</v>
      </c>
      <c r="I355" s="19">
        <v>0</v>
      </c>
      <c r="J355" s="21" t="s">
        <v>7</v>
      </c>
      <c r="K355" s="22">
        <f t="shared" si="31"/>
        <v>0</v>
      </c>
      <c r="L355" s="19">
        <f t="shared" si="29"/>
        <v>2915000</v>
      </c>
      <c r="M355" s="19">
        <f t="shared" si="30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8"/>
        <v>0</v>
      </c>
      <c r="H356" s="19">
        <v>0</v>
      </c>
      <c r="I356" s="19">
        <v>0</v>
      </c>
      <c r="J356" s="21" t="s">
        <v>7</v>
      </c>
      <c r="K356" s="22">
        <f t="shared" si="31"/>
        <v>0</v>
      </c>
      <c r="L356" s="19">
        <f t="shared" si="29"/>
        <v>4412700</v>
      </c>
      <c r="M356" s="19">
        <f t="shared" si="30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8"/>
        <v>0</v>
      </c>
      <c r="H357" s="19">
        <v>0</v>
      </c>
      <c r="I357" s="19">
        <v>0</v>
      </c>
      <c r="J357" s="21" t="s">
        <v>7</v>
      </c>
      <c r="K357" s="22">
        <f t="shared" si="31"/>
        <v>0</v>
      </c>
      <c r="L357" s="19">
        <f t="shared" si="29"/>
        <v>2706536</v>
      </c>
      <c r="M357" s="19">
        <f t="shared" si="30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8"/>
        <v>0</v>
      </c>
      <c r="H358" s="19">
        <v>0</v>
      </c>
      <c r="I358" s="19">
        <v>0</v>
      </c>
      <c r="J358" s="21" t="s">
        <v>7</v>
      </c>
      <c r="K358" s="22">
        <f t="shared" si="31"/>
        <v>0</v>
      </c>
      <c r="L358" s="19">
        <f t="shared" si="29"/>
        <v>2706536</v>
      </c>
      <c r="M358" s="19">
        <f t="shared" si="30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8"/>
        <v>0</v>
      </c>
      <c r="H359" s="19">
        <v>0</v>
      </c>
      <c r="I359" s="19">
        <v>0</v>
      </c>
      <c r="J359" s="21" t="s">
        <v>7</v>
      </c>
      <c r="K359" s="22">
        <f t="shared" si="31"/>
        <v>0</v>
      </c>
      <c r="L359" s="19">
        <f t="shared" si="29"/>
        <v>2706536</v>
      </c>
      <c r="M359" s="19">
        <f t="shared" si="30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8"/>
        <v>0</v>
      </c>
      <c r="H360" s="19">
        <v>0</v>
      </c>
      <c r="I360" s="19">
        <v>0</v>
      </c>
      <c r="J360" s="21" t="s">
        <v>7</v>
      </c>
      <c r="K360" s="22">
        <f t="shared" si="31"/>
        <v>0</v>
      </c>
      <c r="L360" s="19">
        <f t="shared" si="29"/>
        <v>2706536</v>
      </c>
      <c r="M360" s="19">
        <f t="shared" si="30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8"/>
        <v>0</v>
      </c>
      <c r="H361" s="19">
        <v>0</v>
      </c>
      <c r="I361" s="19">
        <v>0</v>
      </c>
      <c r="J361" s="21" t="s">
        <v>7</v>
      </c>
      <c r="K361" s="22">
        <f t="shared" si="31"/>
        <v>0</v>
      </c>
      <c r="L361" s="19">
        <f t="shared" si="29"/>
        <v>2706536</v>
      </c>
      <c r="M361" s="19">
        <f t="shared" si="30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8"/>
        <v>0</v>
      </c>
      <c r="H362" s="19">
        <v>0</v>
      </c>
      <c r="I362" s="19">
        <v>0</v>
      </c>
      <c r="J362" s="21" t="s">
        <v>7</v>
      </c>
      <c r="K362" s="22">
        <f t="shared" si="31"/>
        <v>0</v>
      </c>
      <c r="L362" s="19">
        <f t="shared" si="29"/>
        <v>924000</v>
      </c>
      <c r="M362" s="19">
        <f t="shared" si="30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8"/>
        <v>0</v>
      </c>
      <c r="H363" s="19">
        <v>0</v>
      </c>
      <c r="I363" s="19">
        <v>0</v>
      </c>
      <c r="J363" s="21" t="s">
        <v>7</v>
      </c>
      <c r="K363" s="22">
        <f t="shared" si="31"/>
        <v>0</v>
      </c>
      <c r="L363" s="19">
        <f t="shared" si="29"/>
        <v>854000</v>
      </c>
      <c r="M363" s="19">
        <f t="shared" si="30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8"/>
        <v>0</v>
      </c>
      <c r="H364" s="19">
        <v>0</v>
      </c>
      <c r="I364" s="19">
        <v>0</v>
      </c>
      <c r="J364" s="21" t="s">
        <v>7</v>
      </c>
      <c r="K364" s="22">
        <f t="shared" si="31"/>
        <v>0</v>
      </c>
      <c r="L364" s="19">
        <f t="shared" si="29"/>
        <v>3260000</v>
      </c>
      <c r="M364" s="19">
        <f t="shared" si="30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8"/>
        <v>0</v>
      </c>
      <c r="H365" s="19">
        <v>0</v>
      </c>
      <c r="I365" s="19">
        <v>0</v>
      </c>
      <c r="J365" s="21" t="s">
        <v>7</v>
      </c>
      <c r="K365" s="22">
        <f t="shared" si="31"/>
        <v>0</v>
      </c>
      <c r="L365" s="19">
        <f t="shared" si="29"/>
        <v>2990000</v>
      </c>
      <c r="M365" s="19">
        <f t="shared" si="30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8"/>
        <v>0</v>
      </c>
      <c r="H366" s="19">
        <v>0</v>
      </c>
      <c r="I366" s="19">
        <v>0</v>
      </c>
      <c r="J366" s="21" t="s">
        <v>7</v>
      </c>
      <c r="K366" s="22">
        <f t="shared" si="31"/>
        <v>0</v>
      </c>
      <c r="L366" s="19">
        <f t="shared" si="29"/>
        <v>3390000</v>
      </c>
      <c r="M366" s="19">
        <f t="shared" si="30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8"/>
        <v>0</v>
      </c>
      <c r="H367" s="19">
        <v>0</v>
      </c>
      <c r="I367" s="19">
        <v>0</v>
      </c>
      <c r="J367" s="21" t="s">
        <v>7</v>
      </c>
      <c r="K367" s="22">
        <f t="shared" si="31"/>
        <v>0</v>
      </c>
      <c r="L367" s="19">
        <f t="shared" si="29"/>
        <v>2540000</v>
      </c>
      <c r="M367" s="19">
        <f t="shared" si="30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8"/>
        <v>0</v>
      </c>
      <c r="H368" s="19">
        <v>0</v>
      </c>
      <c r="I368" s="19">
        <v>0</v>
      </c>
      <c r="J368" s="21" t="s">
        <v>7</v>
      </c>
      <c r="K368" s="22">
        <f t="shared" si="31"/>
        <v>0</v>
      </c>
      <c r="L368" s="19">
        <f t="shared" si="29"/>
        <v>2731640</v>
      </c>
      <c r="M368" s="19">
        <f t="shared" si="30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8"/>
        <v>0</v>
      </c>
      <c r="H369" s="19">
        <v>0</v>
      </c>
      <c r="I369" s="19">
        <v>0</v>
      </c>
      <c r="J369" s="21" t="s">
        <v>7</v>
      </c>
      <c r="K369" s="22">
        <f t="shared" si="31"/>
        <v>0</v>
      </c>
      <c r="L369" s="19">
        <f t="shared" si="29"/>
        <v>2300000</v>
      </c>
      <c r="M369" s="19">
        <f t="shared" si="30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8"/>
        <v>0</v>
      </c>
      <c r="H370" s="19">
        <v>0</v>
      </c>
      <c r="I370" s="19">
        <v>0</v>
      </c>
      <c r="J370" s="21" t="s">
        <v>7</v>
      </c>
      <c r="K370" s="22">
        <f t="shared" si="31"/>
        <v>0</v>
      </c>
      <c r="L370" s="19">
        <f t="shared" si="29"/>
        <v>2900000</v>
      </c>
      <c r="M370" s="19">
        <f t="shared" si="30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8"/>
        <v>0</v>
      </c>
      <c r="H371" s="19">
        <v>0</v>
      </c>
      <c r="I371" s="19">
        <v>0</v>
      </c>
      <c r="J371" s="21" t="s">
        <v>7</v>
      </c>
      <c r="K371" s="22">
        <f t="shared" si="31"/>
        <v>0</v>
      </c>
      <c r="L371" s="19">
        <f t="shared" si="29"/>
        <v>2900000</v>
      </c>
      <c r="M371" s="19">
        <f t="shared" si="30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8"/>
        <v>0</v>
      </c>
      <c r="H372" s="19">
        <v>0</v>
      </c>
      <c r="I372" s="19">
        <v>0</v>
      </c>
      <c r="J372" s="21" t="s">
        <v>7</v>
      </c>
      <c r="K372" s="22">
        <f t="shared" si="31"/>
        <v>0</v>
      </c>
      <c r="L372" s="19">
        <f t="shared" si="29"/>
        <v>3130000</v>
      </c>
      <c r="M372" s="19">
        <f t="shared" si="30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8"/>
        <v>0</v>
      </c>
      <c r="H373" s="19">
        <v>0</v>
      </c>
      <c r="I373" s="19">
        <v>0</v>
      </c>
      <c r="J373" s="21" t="s">
        <v>7</v>
      </c>
      <c r="K373" s="22">
        <f t="shared" si="31"/>
        <v>0</v>
      </c>
      <c r="L373" s="19">
        <f t="shared" si="29"/>
        <v>352000</v>
      </c>
      <c r="M373" s="19">
        <f t="shared" si="30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8"/>
        <v>0</v>
      </c>
      <c r="H374" s="19">
        <v>0</v>
      </c>
      <c r="I374" s="19">
        <v>0</v>
      </c>
      <c r="J374" s="21" t="s">
        <v>7</v>
      </c>
      <c r="K374" s="22">
        <f t="shared" si="31"/>
        <v>0</v>
      </c>
      <c r="L374" s="19">
        <f t="shared" si="29"/>
        <v>730000</v>
      </c>
      <c r="M374" s="19">
        <f t="shared" si="30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8"/>
        <v>0</v>
      </c>
      <c r="H375" s="19">
        <v>0</v>
      </c>
      <c r="I375" s="19">
        <v>0</v>
      </c>
      <c r="J375" s="21" t="s">
        <v>7</v>
      </c>
      <c r="K375" s="22">
        <f t="shared" si="31"/>
        <v>0</v>
      </c>
      <c r="L375" s="19">
        <f t="shared" si="29"/>
        <v>407000</v>
      </c>
      <c r="M375" s="19">
        <f t="shared" si="30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8"/>
        <v>0</v>
      </c>
      <c r="H376" s="19">
        <v>0</v>
      </c>
      <c r="I376" s="19">
        <v>0</v>
      </c>
      <c r="J376" s="21" t="s">
        <v>7</v>
      </c>
      <c r="K376" s="22">
        <f t="shared" si="31"/>
        <v>0</v>
      </c>
      <c r="L376" s="19">
        <f t="shared" si="29"/>
        <v>1540000</v>
      </c>
      <c r="M376" s="19">
        <f t="shared" si="30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8"/>
        <v>0</v>
      </c>
      <c r="H377" s="19">
        <v>0</v>
      </c>
      <c r="I377" s="19">
        <v>0</v>
      </c>
      <c r="J377" s="21" t="s">
        <v>7</v>
      </c>
      <c r="K377" s="22">
        <f t="shared" si="31"/>
        <v>0</v>
      </c>
      <c r="L377" s="19">
        <f t="shared" si="29"/>
        <v>630000</v>
      </c>
      <c r="M377" s="19">
        <f t="shared" si="30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8"/>
        <v>0</v>
      </c>
      <c r="H378" s="19">
        <v>0</v>
      </c>
      <c r="I378" s="19">
        <v>0</v>
      </c>
      <c r="J378" s="21" t="s">
        <v>7</v>
      </c>
      <c r="K378" s="22">
        <f t="shared" si="31"/>
        <v>0</v>
      </c>
      <c r="L378" s="19">
        <f t="shared" si="29"/>
        <v>490000</v>
      </c>
      <c r="M378" s="19">
        <f t="shared" si="30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8"/>
        <v>0</v>
      </c>
      <c r="H379" s="19">
        <v>0</v>
      </c>
      <c r="I379" s="19">
        <v>0</v>
      </c>
      <c r="J379" s="21" t="s">
        <v>7</v>
      </c>
      <c r="K379" s="22">
        <f t="shared" si="31"/>
        <v>0</v>
      </c>
      <c r="L379" s="19">
        <f t="shared" si="29"/>
        <v>1250000</v>
      </c>
      <c r="M379" s="19">
        <f t="shared" si="30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8"/>
        <v>0</v>
      </c>
      <c r="H380" s="19">
        <v>0</v>
      </c>
      <c r="I380" s="19">
        <v>0</v>
      </c>
      <c r="J380" s="21" t="s">
        <v>7</v>
      </c>
      <c r="K380" s="22">
        <f t="shared" si="31"/>
        <v>0</v>
      </c>
      <c r="L380" s="19">
        <f t="shared" si="29"/>
        <v>108000</v>
      </c>
      <c r="M380" s="19">
        <f t="shared" si="30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8"/>
        <v>0</v>
      </c>
      <c r="H381" s="19">
        <v>0</v>
      </c>
      <c r="I381" s="19">
        <v>0</v>
      </c>
      <c r="J381" s="21" t="s">
        <v>7</v>
      </c>
      <c r="K381" s="22">
        <f t="shared" si="31"/>
        <v>0</v>
      </c>
      <c r="L381" s="19">
        <f t="shared" si="29"/>
        <v>374000</v>
      </c>
      <c r="M381" s="19">
        <f t="shared" si="30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8"/>
        <v>0</v>
      </c>
      <c r="H382" s="19">
        <v>0</v>
      </c>
      <c r="I382" s="19">
        <v>0</v>
      </c>
      <c r="J382" s="21" t="s">
        <v>7</v>
      </c>
      <c r="K382" s="22">
        <f t="shared" si="31"/>
        <v>0</v>
      </c>
      <c r="L382" s="19">
        <f t="shared" si="29"/>
        <v>968950</v>
      </c>
      <c r="M382" s="19">
        <f t="shared" si="30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8"/>
        <v>0</v>
      </c>
      <c r="H383" s="19">
        <v>0</v>
      </c>
      <c r="I383" s="19">
        <v>0</v>
      </c>
      <c r="J383" s="21" t="s">
        <v>7</v>
      </c>
      <c r="K383" s="22">
        <f t="shared" si="31"/>
        <v>0</v>
      </c>
      <c r="L383" s="19">
        <f t="shared" si="29"/>
        <v>5299800</v>
      </c>
      <c r="M383" s="19">
        <f t="shared" si="30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8"/>
        <v>0</v>
      </c>
      <c r="H384" s="19">
        <v>0</v>
      </c>
      <c r="I384" s="19">
        <v>0</v>
      </c>
      <c r="J384" s="21" t="s">
        <v>7</v>
      </c>
      <c r="K384" s="22">
        <f t="shared" si="31"/>
        <v>0</v>
      </c>
      <c r="L384" s="19">
        <f t="shared" si="29"/>
        <v>3272500</v>
      </c>
      <c r="M384" s="19">
        <f t="shared" si="30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8"/>
        <v>0</v>
      </c>
      <c r="H385" s="19">
        <v>0</v>
      </c>
      <c r="I385" s="19">
        <v>0</v>
      </c>
      <c r="J385" s="21" t="s">
        <v>7</v>
      </c>
      <c r="K385" s="22">
        <f t="shared" si="31"/>
        <v>0</v>
      </c>
      <c r="L385" s="19">
        <f t="shared" si="29"/>
        <v>636000</v>
      </c>
      <c r="M385" s="19">
        <f t="shared" si="30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8"/>
        <v>0</v>
      </c>
      <c r="H386" s="19">
        <v>0</v>
      </c>
      <c r="I386" s="19">
        <v>0</v>
      </c>
      <c r="J386" s="21" t="s">
        <v>7</v>
      </c>
      <c r="K386" s="22">
        <f t="shared" si="31"/>
        <v>0</v>
      </c>
      <c r="L386" s="19">
        <f t="shared" si="29"/>
        <v>740000</v>
      </c>
      <c r="M386" s="19">
        <f t="shared" si="30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8"/>
        <v>0</v>
      </c>
      <c r="H387" s="19">
        <v>0</v>
      </c>
      <c r="I387" s="19">
        <v>0</v>
      </c>
      <c r="J387" s="21" t="s">
        <v>7</v>
      </c>
      <c r="K387" s="22">
        <f t="shared" si="31"/>
        <v>0</v>
      </c>
      <c r="L387" s="19">
        <f t="shared" si="29"/>
        <v>740000</v>
      </c>
      <c r="M387" s="19">
        <f t="shared" si="30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8"/>
        <v>0</v>
      </c>
      <c r="H388" s="19">
        <v>0</v>
      </c>
      <c r="I388" s="19">
        <v>0</v>
      </c>
      <c r="J388" s="21" t="s">
        <v>7</v>
      </c>
      <c r="K388" s="22">
        <f t="shared" si="31"/>
        <v>0</v>
      </c>
      <c r="L388" s="19">
        <f t="shared" si="29"/>
        <v>740000</v>
      </c>
      <c r="M388" s="19">
        <f t="shared" si="30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8"/>
        <v>0</v>
      </c>
      <c r="H389" s="19">
        <v>0</v>
      </c>
      <c r="I389" s="19">
        <v>0</v>
      </c>
      <c r="J389" s="21" t="s">
        <v>7</v>
      </c>
      <c r="K389" s="22">
        <f t="shared" si="31"/>
        <v>0</v>
      </c>
      <c r="L389" s="19">
        <f t="shared" si="29"/>
        <v>740000</v>
      </c>
      <c r="M389" s="19">
        <f t="shared" si="30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8"/>
        <v>0</v>
      </c>
      <c r="H390" s="19">
        <v>0</v>
      </c>
      <c r="I390" s="19">
        <v>0</v>
      </c>
      <c r="J390" s="21" t="s">
        <v>7</v>
      </c>
      <c r="K390" s="22">
        <f t="shared" si="31"/>
        <v>0</v>
      </c>
      <c r="L390" s="19">
        <f t="shared" si="29"/>
        <v>740000</v>
      </c>
      <c r="M390" s="19">
        <f t="shared" si="30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8"/>
        <v>0</v>
      </c>
      <c r="H391" s="19">
        <v>0</v>
      </c>
      <c r="I391" s="19">
        <v>0</v>
      </c>
      <c r="J391" s="21" t="s">
        <v>7</v>
      </c>
      <c r="K391" s="22">
        <f t="shared" si="31"/>
        <v>0</v>
      </c>
      <c r="L391" s="19">
        <f t="shared" si="29"/>
        <v>740000</v>
      </c>
      <c r="M391" s="19">
        <f t="shared" si="30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8"/>
        <v>0</v>
      </c>
      <c r="H392" s="19">
        <v>0</v>
      </c>
      <c r="I392" s="19">
        <v>0</v>
      </c>
      <c r="J392" s="21" t="s">
        <v>7</v>
      </c>
      <c r="K392" s="22">
        <f t="shared" si="31"/>
        <v>0</v>
      </c>
      <c r="L392" s="19">
        <f t="shared" si="29"/>
        <v>740000</v>
      </c>
      <c r="M392" s="19">
        <f t="shared" si="30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8"/>
        <v>0</v>
      </c>
      <c r="H393" s="19">
        <v>0</v>
      </c>
      <c r="I393" s="19">
        <v>0</v>
      </c>
      <c r="J393" s="21" t="s">
        <v>7</v>
      </c>
      <c r="K393" s="22">
        <f t="shared" si="31"/>
        <v>0</v>
      </c>
      <c r="L393" s="19">
        <f t="shared" si="29"/>
        <v>14300000</v>
      </c>
      <c r="M393" s="19">
        <f t="shared" si="30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8"/>
        <v>0</v>
      </c>
      <c r="H394" s="19">
        <v>0</v>
      </c>
      <c r="I394" s="19">
        <v>0</v>
      </c>
      <c r="J394" s="21" t="s">
        <v>7</v>
      </c>
      <c r="K394" s="22">
        <f t="shared" si="31"/>
        <v>0</v>
      </c>
      <c r="L394" s="19">
        <f t="shared" si="29"/>
        <v>9350000</v>
      </c>
      <c r="M394" s="19">
        <f t="shared" si="30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2">E395-F395</f>
        <v>0</v>
      </c>
      <c r="H395" s="19">
        <v>0</v>
      </c>
      <c r="I395" s="19">
        <v>0</v>
      </c>
      <c r="J395" s="21" t="s">
        <v>7</v>
      </c>
      <c r="K395" s="22">
        <f t="shared" si="31"/>
        <v>0</v>
      </c>
      <c r="L395" s="19">
        <f t="shared" ref="L395:L458" si="33">F395+K395</f>
        <v>289370</v>
      </c>
      <c r="M395" s="19">
        <f t="shared" ref="M395:M458" si="34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2"/>
        <v>0</v>
      </c>
      <c r="H396" s="19">
        <v>0</v>
      </c>
      <c r="I396" s="19">
        <v>0</v>
      </c>
      <c r="J396" s="21" t="s">
        <v>7</v>
      </c>
      <c r="K396" s="22">
        <f t="shared" si="31"/>
        <v>0</v>
      </c>
      <c r="L396" s="19">
        <f t="shared" si="33"/>
        <v>14660000</v>
      </c>
      <c r="M396" s="19">
        <f t="shared" si="34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2"/>
        <v>0</v>
      </c>
      <c r="H397" s="19">
        <v>0</v>
      </c>
      <c r="I397" s="19">
        <v>0</v>
      </c>
      <c r="J397" s="21" t="s">
        <v>7</v>
      </c>
      <c r="K397" s="22">
        <f t="shared" si="31"/>
        <v>0</v>
      </c>
      <c r="L397" s="19">
        <f t="shared" si="33"/>
        <v>17930000</v>
      </c>
      <c r="M397" s="19">
        <f t="shared" si="34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2"/>
        <v>0</v>
      </c>
      <c r="H398" s="19">
        <v>0</v>
      </c>
      <c r="I398" s="19">
        <v>0</v>
      </c>
      <c r="J398" s="21" t="s">
        <v>7</v>
      </c>
      <c r="K398" s="22">
        <f t="shared" si="31"/>
        <v>0</v>
      </c>
      <c r="L398" s="19">
        <f t="shared" si="33"/>
        <v>2640000</v>
      </c>
      <c r="M398" s="19">
        <f t="shared" si="34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2"/>
        <v>0</v>
      </c>
      <c r="H399" s="19">
        <v>0</v>
      </c>
      <c r="I399" s="19">
        <v>0</v>
      </c>
      <c r="J399" s="21" t="s">
        <v>7</v>
      </c>
      <c r="K399" s="22">
        <f t="shared" si="31"/>
        <v>0</v>
      </c>
      <c r="L399" s="19">
        <f t="shared" si="33"/>
        <v>359700</v>
      </c>
      <c r="M399" s="19">
        <f t="shared" si="34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955258</v>
      </c>
      <c r="G400" s="19">
        <f t="shared" si="32"/>
        <v>50142</v>
      </c>
      <c r="H400" s="19">
        <v>0</v>
      </c>
      <c r="I400" s="19">
        <v>0</v>
      </c>
      <c r="J400" s="21" t="s">
        <v>7</v>
      </c>
      <c r="K400" s="22">
        <f>G400</f>
        <v>50142</v>
      </c>
      <c r="L400" s="19">
        <f t="shared" si="33"/>
        <v>1005400</v>
      </c>
      <c r="M400" s="19">
        <f t="shared" si="34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305675</v>
      </c>
      <c r="G401" s="19">
        <f t="shared" si="32"/>
        <v>16045</v>
      </c>
      <c r="H401" s="19">
        <v>0</v>
      </c>
      <c r="I401" s="19">
        <v>0</v>
      </c>
      <c r="J401" s="21" t="s">
        <v>7</v>
      </c>
      <c r="K401" s="22">
        <f t="shared" ref="K401:K431" si="35">G401</f>
        <v>16045</v>
      </c>
      <c r="L401" s="19">
        <f t="shared" si="33"/>
        <v>321720</v>
      </c>
      <c r="M401" s="19">
        <f t="shared" si="34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3313496</v>
      </c>
      <c r="G402" s="19">
        <f t="shared" si="32"/>
        <v>186504</v>
      </c>
      <c r="H402" s="19">
        <v>0</v>
      </c>
      <c r="I402" s="19">
        <v>0</v>
      </c>
      <c r="J402" s="21" t="s">
        <v>7</v>
      </c>
      <c r="K402" s="22">
        <f t="shared" si="35"/>
        <v>186504</v>
      </c>
      <c r="L402" s="19">
        <f t="shared" si="33"/>
        <v>3500000</v>
      </c>
      <c r="M402" s="19">
        <f t="shared" si="34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1694617</v>
      </c>
      <c r="G403" s="19">
        <f t="shared" si="32"/>
        <v>95383</v>
      </c>
      <c r="H403" s="19">
        <v>0</v>
      </c>
      <c r="I403" s="19">
        <v>0</v>
      </c>
      <c r="J403" s="21" t="s">
        <v>7</v>
      </c>
      <c r="K403" s="22">
        <f t="shared" si="35"/>
        <v>95383</v>
      </c>
      <c r="L403" s="19">
        <f t="shared" si="33"/>
        <v>1790000</v>
      </c>
      <c r="M403" s="19">
        <f t="shared" si="34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5069650</v>
      </c>
      <c r="G404" s="19">
        <f t="shared" si="32"/>
        <v>285350</v>
      </c>
      <c r="H404" s="19">
        <v>0</v>
      </c>
      <c r="I404" s="19">
        <v>0</v>
      </c>
      <c r="J404" s="21" t="s">
        <v>7</v>
      </c>
      <c r="K404" s="22">
        <f t="shared" si="35"/>
        <v>285350</v>
      </c>
      <c r="L404" s="19">
        <f t="shared" si="33"/>
        <v>5355000</v>
      </c>
      <c r="M404" s="19">
        <f t="shared" si="34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1448471</v>
      </c>
      <c r="G405" s="19">
        <f t="shared" si="32"/>
        <v>81529</v>
      </c>
      <c r="H405" s="19">
        <v>0</v>
      </c>
      <c r="I405" s="19">
        <v>0</v>
      </c>
      <c r="J405" s="21" t="s">
        <v>7</v>
      </c>
      <c r="K405" s="22">
        <f t="shared" si="35"/>
        <v>81529</v>
      </c>
      <c r="L405" s="19">
        <f t="shared" si="33"/>
        <v>1530000</v>
      </c>
      <c r="M405" s="19">
        <f t="shared" si="34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2896943</v>
      </c>
      <c r="G406" s="19">
        <f t="shared" si="32"/>
        <v>163057</v>
      </c>
      <c r="H406" s="19">
        <v>0</v>
      </c>
      <c r="I406" s="19">
        <v>0</v>
      </c>
      <c r="J406" s="21" t="s">
        <v>7</v>
      </c>
      <c r="K406" s="22">
        <f t="shared" si="35"/>
        <v>163057</v>
      </c>
      <c r="L406" s="19">
        <f t="shared" si="33"/>
        <v>3060000</v>
      </c>
      <c r="M406" s="19">
        <f t="shared" si="34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724236</v>
      </c>
      <c r="G407" s="19">
        <f t="shared" si="32"/>
        <v>40764</v>
      </c>
      <c r="H407" s="19">
        <v>0</v>
      </c>
      <c r="I407" s="19">
        <v>0</v>
      </c>
      <c r="J407" s="21" t="s">
        <v>7</v>
      </c>
      <c r="K407" s="22">
        <f t="shared" si="35"/>
        <v>40764</v>
      </c>
      <c r="L407" s="19">
        <f t="shared" si="33"/>
        <v>765000</v>
      </c>
      <c r="M407" s="19">
        <f t="shared" si="34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2172707</v>
      </c>
      <c r="G408" s="19">
        <f t="shared" si="32"/>
        <v>122293</v>
      </c>
      <c r="H408" s="19">
        <v>0</v>
      </c>
      <c r="I408" s="19">
        <v>0</v>
      </c>
      <c r="J408" s="21" t="s">
        <v>7</v>
      </c>
      <c r="K408" s="22">
        <f t="shared" si="35"/>
        <v>122293</v>
      </c>
      <c r="L408" s="19">
        <f t="shared" si="33"/>
        <v>2295000</v>
      </c>
      <c r="M408" s="19">
        <f t="shared" si="34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2172707</v>
      </c>
      <c r="G409" s="19">
        <f t="shared" si="32"/>
        <v>122293</v>
      </c>
      <c r="H409" s="19">
        <v>0</v>
      </c>
      <c r="I409" s="19">
        <v>0</v>
      </c>
      <c r="J409" s="21" t="s">
        <v>7</v>
      </c>
      <c r="K409" s="22">
        <f t="shared" si="35"/>
        <v>122293</v>
      </c>
      <c r="L409" s="19">
        <f t="shared" si="33"/>
        <v>2295000</v>
      </c>
      <c r="M409" s="19">
        <f t="shared" si="34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359751</v>
      </c>
      <c r="G410" s="19">
        <f t="shared" si="32"/>
        <v>20249</v>
      </c>
      <c r="H410" s="19">
        <v>0</v>
      </c>
      <c r="I410" s="19">
        <v>0</v>
      </c>
      <c r="J410" s="21" t="s">
        <v>7</v>
      </c>
      <c r="K410" s="22">
        <f t="shared" si="35"/>
        <v>20249</v>
      </c>
      <c r="L410" s="19">
        <f t="shared" si="33"/>
        <v>380000</v>
      </c>
      <c r="M410" s="19">
        <f t="shared" si="34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227211</v>
      </c>
      <c r="G411" s="19">
        <f t="shared" si="32"/>
        <v>12789</v>
      </c>
      <c r="H411" s="19">
        <v>0</v>
      </c>
      <c r="I411" s="19">
        <v>0</v>
      </c>
      <c r="J411" s="21" t="s">
        <v>7</v>
      </c>
      <c r="K411" s="22">
        <f t="shared" si="35"/>
        <v>12789</v>
      </c>
      <c r="L411" s="19">
        <f t="shared" si="33"/>
        <v>240000</v>
      </c>
      <c r="M411" s="19">
        <f t="shared" si="34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1329696</v>
      </c>
      <c r="G412" s="19">
        <f t="shared" si="32"/>
        <v>74844</v>
      </c>
      <c r="H412" s="19">
        <v>0</v>
      </c>
      <c r="I412" s="19">
        <v>0</v>
      </c>
      <c r="J412" s="21" t="s">
        <v>7</v>
      </c>
      <c r="K412" s="22">
        <f t="shared" si="35"/>
        <v>74844</v>
      </c>
      <c r="L412" s="19">
        <f t="shared" si="33"/>
        <v>1404540</v>
      </c>
      <c r="M412" s="19">
        <f t="shared" si="34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314233</v>
      </c>
      <c r="G413" s="19">
        <f t="shared" si="32"/>
        <v>17687</v>
      </c>
      <c r="H413" s="19">
        <v>0</v>
      </c>
      <c r="I413" s="19">
        <v>0</v>
      </c>
      <c r="J413" s="21" t="s">
        <v>7</v>
      </c>
      <c r="K413" s="22">
        <f t="shared" si="35"/>
        <v>17687</v>
      </c>
      <c r="L413" s="19">
        <f t="shared" si="33"/>
        <v>331920</v>
      </c>
      <c r="M413" s="19">
        <f t="shared" si="34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899378</v>
      </c>
      <c r="G414" s="19">
        <f t="shared" si="32"/>
        <v>50622</v>
      </c>
      <c r="H414" s="19">
        <v>0</v>
      </c>
      <c r="I414" s="19">
        <v>0</v>
      </c>
      <c r="J414" s="21" t="s">
        <v>7</v>
      </c>
      <c r="K414" s="22">
        <f t="shared" si="35"/>
        <v>50622</v>
      </c>
      <c r="L414" s="19">
        <f t="shared" si="33"/>
        <v>950000</v>
      </c>
      <c r="M414" s="19">
        <f t="shared" si="34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1249662</v>
      </c>
      <c r="G415" s="19">
        <f t="shared" si="32"/>
        <v>70338</v>
      </c>
      <c r="H415" s="19">
        <v>0</v>
      </c>
      <c r="I415" s="19">
        <v>0</v>
      </c>
      <c r="J415" s="21" t="s">
        <v>7</v>
      </c>
      <c r="K415" s="22">
        <f t="shared" si="35"/>
        <v>70338</v>
      </c>
      <c r="L415" s="19">
        <f t="shared" si="33"/>
        <v>1320000</v>
      </c>
      <c r="M415" s="19">
        <f t="shared" si="34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1414948</v>
      </c>
      <c r="G416" s="19">
        <f t="shared" si="32"/>
        <v>85052</v>
      </c>
      <c r="H416" s="19">
        <v>0</v>
      </c>
      <c r="I416" s="19">
        <v>0</v>
      </c>
      <c r="J416" s="21" t="s">
        <v>7</v>
      </c>
      <c r="K416" s="22">
        <f t="shared" si="35"/>
        <v>85052</v>
      </c>
      <c r="L416" s="19">
        <f t="shared" si="33"/>
        <v>1500000</v>
      </c>
      <c r="M416" s="19">
        <f t="shared" si="34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1084794</v>
      </c>
      <c r="G417" s="19">
        <f t="shared" si="32"/>
        <v>65206</v>
      </c>
      <c r="H417" s="19">
        <v>0</v>
      </c>
      <c r="I417" s="19">
        <v>0</v>
      </c>
      <c r="J417" s="21" t="s">
        <v>7</v>
      </c>
      <c r="K417" s="22">
        <f t="shared" si="35"/>
        <v>65206</v>
      </c>
      <c r="L417" s="19">
        <f t="shared" si="33"/>
        <v>1150000</v>
      </c>
      <c r="M417" s="19">
        <f t="shared" si="34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2674253</v>
      </c>
      <c r="G418" s="19">
        <f t="shared" si="32"/>
        <v>160747</v>
      </c>
      <c r="H418" s="19">
        <v>0</v>
      </c>
      <c r="I418" s="19">
        <v>0</v>
      </c>
      <c r="J418" s="21" t="s">
        <v>7</v>
      </c>
      <c r="K418" s="22">
        <f t="shared" si="35"/>
        <v>160747</v>
      </c>
      <c r="L418" s="19">
        <f t="shared" si="33"/>
        <v>2835000</v>
      </c>
      <c r="M418" s="19">
        <f t="shared" si="34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518815</v>
      </c>
      <c r="G419" s="19">
        <f t="shared" si="32"/>
        <v>31185</v>
      </c>
      <c r="H419" s="19">
        <v>0</v>
      </c>
      <c r="I419" s="19">
        <v>0</v>
      </c>
      <c r="J419" s="21" t="s">
        <v>7</v>
      </c>
      <c r="K419" s="22">
        <f t="shared" si="35"/>
        <v>31185</v>
      </c>
      <c r="L419" s="19">
        <f t="shared" si="33"/>
        <v>550000</v>
      </c>
      <c r="M419" s="19">
        <f t="shared" si="34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751908</v>
      </c>
      <c r="G420" s="19">
        <f t="shared" si="32"/>
        <v>48092</v>
      </c>
      <c r="H420" s="19">
        <v>0</v>
      </c>
      <c r="I420" s="19">
        <v>0</v>
      </c>
      <c r="J420" s="21" t="s">
        <v>7</v>
      </c>
      <c r="K420" s="22">
        <f t="shared" si="35"/>
        <v>48092</v>
      </c>
      <c r="L420" s="19">
        <f t="shared" si="33"/>
        <v>800000</v>
      </c>
      <c r="M420" s="19">
        <f t="shared" si="34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8450694</v>
      </c>
      <c r="G421" s="19">
        <f t="shared" si="32"/>
        <v>540506</v>
      </c>
      <c r="H421" s="19">
        <v>0</v>
      </c>
      <c r="I421" s="19">
        <v>0</v>
      </c>
      <c r="J421" s="21" t="s">
        <v>7</v>
      </c>
      <c r="K421" s="22">
        <f t="shared" si="35"/>
        <v>540506</v>
      </c>
      <c r="L421" s="19">
        <f t="shared" si="33"/>
        <v>8991200</v>
      </c>
      <c r="M421" s="19">
        <f t="shared" si="34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657920</v>
      </c>
      <c r="G422" s="19">
        <f t="shared" si="32"/>
        <v>42080</v>
      </c>
      <c r="H422" s="19">
        <v>0</v>
      </c>
      <c r="I422" s="19">
        <v>0</v>
      </c>
      <c r="J422" s="21" t="s">
        <v>7</v>
      </c>
      <c r="K422" s="22">
        <f t="shared" si="35"/>
        <v>42080</v>
      </c>
      <c r="L422" s="19">
        <f t="shared" si="33"/>
        <v>700000</v>
      </c>
      <c r="M422" s="19">
        <f t="shared" si="34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1644798</v>
      </c>
      <c r="G423" s="19">
        <f t="shared" si="32"/>
        <v>105202</v>
      </c>
      <c r="H423" s="19">
        <v>0</v>
      </c>
      <c r="I423" s="19">
        <v>0</v>
      </c>
      <c r="J423" s="21" t="s">
        <v>7</v>
      </c>
      <c r="K423" s="22">
        <f t="shared" si="35"/>
        <v>105202</v>
      </c>
      <c r="L423" s="19">
        <f t="shared" si="33"/>
        <v>1750000</v>
      </c>
      <c r="M423" s="19">
        <f t="shared" si="34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35914733</v>
      </c>
      <c r="G424" s="19">
        <f t="shared" si="32"/>
        <v>2297107</v>
      </c>
      <c r="H424" s="19">
        <v>0</v>
      </c>
      <c r="I424" s="19">
        <v>0</v>
      </c>
      <c r="J424" s="21" t="s">
        <v>7</v>
      </c>
      <c r="K424" s="22">
        <f t="shared" si="35"/>
        <v>2297107</v>
      </c>
      <c r="L424" s="19">
        <f t="shared" si="33"/>
        <v>38211840</v>
      </c>
      <c r="M424" s="19">
        <f t="shared" si="34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11223354</v>
      </c>
      <c r="G425" s="19">
        <f t="shared" si="32"/>
        <v>717846</v>
      </c>
      <c r="H425" s="19">
        <v>0</v>
      </c>
      <c r="I425" s="19">
        <v>0</v>
      </c>
      <c r="J425" s="21" t="s">
        <v>7</v>
      </c>
      <c r="K425" s="22">
        <f t="shared" si="35"/>
        <v>717846</v>
      </c>
      <c r="L425" s="19">
        <f t="shared" si="33"/>
        <v>11941200</v>
      </c>
      <c r="M425" s="19">
        <f t="shared" si="34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2244671</v>
      </c>
      <c r="G426" s="19">
        <f t="shared" si="32"/>
        <v>143569</v>
      </c>
      <c r="H426" s="19">
        <v>0</v>
      </c>
      <c r="I426" s="19">
        <v>0</v>
      </c>
      <c r="J426" s="21" t="s">
        <v>7</v>
      </c>
      <c r="K426" s="22">
        <f t="shared" si="35"/>
        <v>143569</v>
      </c>
      <c r="L426" s="19">
        <f t="shared" si="33"/>
        <v>2388240</v>
      </c>
      <c r="M426" s="19">
        <f t="shared" si="34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4041505</v>
      </c>
      <c r="G427" s="19">
        <f t="shared" si="32"/>
        <v>258495</v>
      </c>
      <c r="H427" s="19">
        <v>0</v>
      </c>
      <c r="I427" s="19">
        <v>0</v>
      </c>
      <c r="J427" s="21" t="s">
        <v>7</v>
      </c>
      <c r="K427" s="22">
        <f t="shared" si="35"/>
        <v>258495</v>
      </c>
      <c r="L427" s="19">
        <f t="shared" si="33"/>
        <v>4300000</v>
      </c>
      <c r="M427" s="19">
        <f t="shared" si="34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15706511</v>
      </c>
      <c r="G428" s="19">
        <f t="shared" si="32"/>
        <v>1004589</v>
      </c>
      <c r="H428" s="19">
        <v>0</v>
      </c>
      <c r="I428" s="19">
        <v>0</v>
      </c>
      <c r="J428" s="21" t="s">
        <v>7</v>
      </c>
      <c r="K428" s="22">
        <f t="shared" si="35"/>
        <v>1004589</v>
      </c>
      <c r="L428" s="19">
        <f t="shared" si="33"/>
        <v>16711100</v>
      </c>
      <c r="M428" s="19">
        <f t="shared" si="34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15706511</v>
      </c>
      <c r="G429" s="19">
        <f t="shared" si="32"/>
        <v>1004589</v>
      </c>
      <c r="H429" s="19">
        <v>0</v>
      </c>
      <c r="I429" s="19">
        <v>0</v>
      </c>
      <c r="J429" s="21" t="s">
        <v>7</v>
      </c>
      <c r="K429" s="22">
        <f t="shared" si="35"/>
        <v>1004589</v>
      </c>
      <c r="L429" s="19">
        <f t="shared" si="33"/>
        <v>16711100</v>
      </c>
      <c r="M429" s="19">
        <f t="shared" si="34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3535847</v>
      </c>
      <c r="G430" s="19">
        <f t="shared" si="32"/>
        <v>226153</v>
      </c>
      <c r="H430" s="19">
        <v>0</v>
      </c>
      <c r="I430" s="19">
        <v>0</v>
      </c>
      <c r="J430" s="21" t="s">
        <v>7</v>
      </c>
      <c r="K430" s="22">
        <f t="shared" si="35"/>
        <v>226153</v>
      </c>
      <c r="L430" s="19">
        <f t="shared" si="33"/>
        <v>3762000</v>
      </c>
      <c r="M430" s="19">
        <f t="shared" si="34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3134649</v>
      </c>
      <c r="G431" s="19">
        <f t="shared" si="32"/>
        <v>212651</v>
      </c>
      <c r="H431" s="19">
        <v>0</v>
      </c>
      <c r="I431" s="19">
        <v>0</v>
      </c>
      <c r="J431" s="21" t="s">
        <v>7</v>
      </c>
      <c r="K431" s="22">
        <f t="shared" si="35"/>
        <v>212651</v>
      </c>
      <c r="L431" s="19">
        <f t="shared" si="33"/>
        <v>3347300</v>
      </c>
      <c r="M431" s="19">
        <f t="shared" si="34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881883</v>
      </c>
      <c r="G432" s="19">
        <f t="shared" si="32"/>
        <v>88117</v>
      </c>
      <c r="H432" s="19">
        <v>0</v>
      </c>
      <c r="I432" s="19">
        <v>0</v>
      </c>
      <c r="J432" s="21" t="s">
        <v>7</v>
      </c>
      <c r="K432" s="22">
        <f t="shared" ref="K432:K463" si="36">ROUND((G432)*0.451,0)</f>
        <v>39741</v>
      </c>
      <c r="L432" s="19">
        <f t="shared" si="33"/>
        <v>921624</v>
      </c>
      <c r="M432" s="19">
        <f t="shared" si="34"/>
        <v>48376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1181905</v>
      </c>
      <c r="G433" s="19">
        <f t="shared" si="32"/>
        <v>118095</v>
      </c>
      <c r="H433" s="19">
        <v>0</v>
      </c>
      <c r="I433" s="19">
        <v>0</v>
      </c>
      <c r="J433" s="21" t="s">
        <v>7</v>
      </c>
      <c r="K433" s="22">
        <f t="shared" si="36"/>
        <v>53261</v>
      </c>
      <c r="L433" s="19">
        <f t="shared" si="33"/>
        <v>1235166</v>
      </c>
      <c r="M433" s="19">
        <f t="shared" si="34"/>
        <v>64834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4122438</v>
      </c>
      <c r="G434" s="19">
        <f t="shared" si="32"/>
        <v>411912</v>
      </c>
      <c r="H434" s="19">
        <v>0</v>
      </c>
      <c r="I434" s="19">
        <v>0</v>
      </c>
      <c r="J434" s="21" t="s">
        <v>7</v>
      </c>
      <c r="K434" s="22">
        <f t="shared" si="36"/>
        <v>185772</v>
      </c>
      <c r="L434" s="19">
        <f t="shared" si="33"/>
        <v>4308210</v>
      </c>
      <c r="M434" s="19">
        <f t="shared" si="34"/>
        <v>226140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2100154</v>
      </c>
      <c r="G435" s="19">
        <f t="shared" si="32"/>
        <v>209846</v>
      </c>
      <c r="H435" s="19">
        <v>0</v>
      </c>
      <c r="I435" s="19">
        <v>0</v>
      </c>
      <c r="J435" s="21" t="s">
        <v>7</v>
      </c>
      <c r="K435" s="22">
        <f t="shared" si="36"/>
        <v>94641</v>
      </c>
      <c r="L435" s="19">
        <f t="shared" si="33"/>
        <v>2194795</v>
      </c>
      <c r="M435" s="19">
        <f t="shared" si="34"/>
        <v>115205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724598</v>
      </c>
      <c r="G436" s="19">
        <f t="shared" si="32"/>
        <v>72402</v>
      </c>
      <c r="H436" s="19">
        <v>0</v>
      </c>
      <c r="I436" s="19">
        <v>0</v>
      </c>
      <c r="J436" s="21" t="s">
        <v>7</v>
      </c>
      <c r="K436" s="22">
        <f t="shared" si="36"/>
        <v>32653</v>
      </c>
      <c r="L436" s="19">
        <f t="shared" si="33"/>
        <v>757251</v>
      </c>
      <c r="M436" s="19">
        <f t="shared" si="34"/>
        <v>39749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1027348</v>
      </c>
      <c r="G437" s="19">
        <f t="shared" si="32"/>
        <v>102652</v>
      </c>
      <c r="H437" s="19">
        <v>0</v>
      </c>
      <c r="I437" s="19">
        <v>0</v>
      </c>
      <c r="J437" s="21" t="s">
        <v>7</v>
      </c>
      <c r="K437" s="22">
        <f t="shared" si="36"/>
        <v>46296</v>
      </c>
      <c r="L437" s="19">
        <f t="shared" si="33"/>
        <v>1073644</v>
      </c>
      <c r="M437" s="19">
        <f t="shared" si="34"/>
        <v>56356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590952</v>
      </c>
      <c r="G438" s="19">
        <f t="shared" si="32"/>
        <v>59048</v>
      </c>
      <c r="H438" s="19">
        <v>0</v>
      </c>
      <c r="I438" s="19">
        <v>0</v>
      </c>
      <c r="J438" s="21" t="s">
        <v>7</v>
      </c>
      <c r="K438" s="22">
        <f t="shared" si="36"/>
        <v>26631</v>
      </c>
      <c r="L438" s="19">
        <f t="shared" si="33"/>
        <v>617583</v>
      </c>
      <c r="M438" s="19">
        <f t="shared" si="34"/>
        <v>32417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1664122</v>
      </c>
      <c r="G439" s="19">
        <f t="shared" si="32"/>
        <v>166278</v>
      </c>
      <c r="H439" s="19">
        <v>0</v>
      </c>
      <c r="I439" s="19">
        <v>0</v>
      </c>
      <c r="J439" s="21" t="s">
        <v>7</v>
      </c>
      <c r="K439" s="22">
        <f t="shared" si="36"/>
        <v>74991</v>
      </c>
      <c r="L439" s="19">
        <f t="shared" si="33"/>
        <v>1739113</v>
      </c>
      <c r="M439" s="19">
        <f t="shared" si="34"/>
        <v>91287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6045897</v>
      </c>
      <c r="G440" s="19">
        <f t="shared" si="32"/>
        <v>604103</v>
      </c>
      <c r="H440" s="19">
        <v>0</v>
      </c>
      <c r="I440" s="19">
        <v>0</v>
      </c>
      <c r="J440" s="21" t="s">
        <v>7</v>
      </c>
      <c r="K440" s="22">
        <f t="shared" si="36"/>
        <v>272450</v>
      </c>
      <c r="L440" s="19">
        <f t="shared" si="33"/>
        <v>6318347</v>
      </c>
      <c r="M440" s="19">
        <f t="shared" si="34"/>
        <v>331653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1020075</v>
      </c>
      <c r="G441" s="19">
        <f t="shared" si="32"/>
        <v>101925</v>
      </c>
      <c r="H441" s="19">
        <v>0</v>
      </c>
      <c r="I441" s="19">
        <v>0</v>
      </c>
      <c r="J441" s="21" t="s">
        <v>7</v>
      </c>
      <c r="K441" s="22">
        <f t="shared" si="36"/>
        <v>45968</v>
      </c>
      <c r="L441" s="19">
        <f t="shared" si="33"/>
        <v>1066043</v>
      </c>
      <c r="M441" s="19">
        <f t="shared" si="34"/>
        <v>55957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490945</v>
      </c>
      <c r="G442" s="19">
        <f t="shared" si="32"/>
        <v>49055</v>
      </c>
      <c r="H442" s="19">
        <v>0</v>
      </c>
      <c r="I442" s="19">
        <v>0</v>
      </c>
      <c r="J442" s="21" t="s">
        <v>7</v>
      </c>
      <c r="K442" s="22">
        <f t="shared" si="36"/>
        <v>22124</v>
      </c>
      <c r="L442" s="19">
        <f t="shared" si="33"/>
        <v>513069</v>
      </c>
      <c r="M442" s="19">
        <f t="shared" si="34"/>
        <v>26931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6045897</v>
      </c>
      <c r="G443" s="19">
        <f t="shared" si="32"/>
        <v>604103</v>
      </c>
      <c r="H443" s="19">
        <v>0</v>
      </c>
      <c r="I443" s="19">
        <v>0</v>
      </c>
      <c r="J443" s="21" t="s">
        <v>7</v>
      </c>
      <c r="K443" s="22">
        <f t="shared" si="36"/>
        <v>272450</v>
      </c>
      <c r="L443" s="19">
        <f t="shared" si="33"/>
        <v>6318347</v>
      </c>
      <c r="M443" s="19">
        <f t="shared" si="34"/>
        <v>331653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218198</v>
      </c>
      <c r="G444" s="19">
        <f t="shared" si="32"/>
        <v>21802</v>
      </c>
      <c r="H444" s="19">
        <v>0</v>
      </c>
      <c r="I444" s="19">
        <v>0</v>
      </c>
      <c r="J444" s="21" t="s">
        <v>7</v>
      </c>
      <c r="K444" s="22">
        <f t="shared" si="36"/>
        <v>9833</v>
      </c>
      <c r="L444" s="19">
        <f t="shared" si="33"/>
        <v>228031</v>
      </c>
      <c r="M444" s="19">
        <f t="shared" si="34"/>
        <v>11969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6045897</v>
      </c>
      <c r="G445" s="19">
        <f t="shared" si="32"/>
        <v>604103</v>
      </c>
      <c r="H445" s="19">
        <v>0</v>
      </c>
      <c r="I445" s="19">
        <v>0</v>
      </c>
      <c r="J445" s="21" t="s">
        <v>7</v>
      </c>
      <c r="K445" s="22">
        <f t="shared" si="36"/>
        <v>272450</v>
      </c>
      <c r="L445" s="19">
        <f t="shared" si="33"/>
        <v>6318347</v>
      </c>
      <c r="M445" s="19">
        <f t="shared" si="34"/>
        <v>331653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18055394</v>
      </c>
      <c r="G446" s="19">
        <f t="shared" si="32"/>
        <v>1774606</v>
      </c>
      <c r="H446" s="19">
        <v>0</v>
      </c>
      <c r="I446" s="19">
        <v>0</v>
      </c>
      <c r="J446" s="21" t="s">
        <v>7</v>
      </c>
      <c r="K446" s="22">
        <f t="shared" si="36"/>
        <v>800347</v>
      </c>
      <c r="L446" s="19">
        <f t="shared" si="33"/>
        <v>18855741</v>
      </c>
      <c r="M446" s="19">
        <f t="shared" si="34"/>
        <v>974259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15060502</v>
      </c>
      <c r="G447" s="19">
        <f t="shared" si="32"/>
        <v>1504838</v>
      </c>
      <c r="H447" s="19">
        <v>0</v>
      </c>
      <c r="I447" s="19">
        <v>0</v>
      </c>
      <c r="J447" s="21" t="s">
        <v>7</v>
      </c>
      <c r="K447" s="22">
        <f t="shared" si="36"/>
        <v>678682</v>
      </c>
      <c r="L447" s="19">
        <f t="shared" si="33"/>
        <v>15739184</v>
      </c>
      <c r="M447" s="19">
        <f t="shared" si="34"/>
        <v>826156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1199233</v>
      </c>
      <c r="G448" s="19">
        <f t="shared" si="32"/>
        <v>119827</v>
      </c>
      <c r="H448" s="19">
        <v>0</v>
      </c>
      <c r="I448" s="19">
        <v>0</v>
      </c>
      <c r="J448" s="21" t="s">
        <v>7</v>
      </c>
      <c r="K448" s="22">
        <f t="shared" si="36"/>
        <v>54042</v>
      </c>
      <c r="L448" s="19">
        <f t="shared" si="33"/>
        <v>1253275</v>
      </c>
      <c r="M448" s="19">
        <f t="shared" si="34"/>
        <v>65785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1189196</v>
      </c>
      <c r="G449" s="19">
        <f t="shared" si="32"/>
        <v>174804</v>
      </c>
      <c r="H449" s="19">
        <v>0</v>
      </c>
      <c r="I449" s="19">
        <v>0</v>
      </c>
      <c r="J449" s="21" t="s">
        <v>7</v>
      </c>
      <c r="K449" s="22">
        <f t="shared" si="36"/>
        <v>78837</v>
      </c>
      <c r="L449" s="19">
        <f t="shared" si="33"/>
        <v>1268033</v>
      </c>
      <c r="M449" s="19">
        <f t="shared" si="34"/>
        <v>95967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191806</v>
      </c>
      <c r="G450" s="19">
        <f t="shared" si="32"/>
        <v>28194</v>
      </c>
      <c r="H450" s="19">
        <v>0</v>
      </c>
      <c r="I450" s="19">
        <v>0</v>
      </c>
      <c r="J450" s="21" t="s">
        <v>7</v>
      </c>
      <c r="K450" s="22">
        <f t="shared" si="36"/>
        <v>12715</v>
      </c>
      <c r="L450" s="19">
        <f t="shared" si="33"/>
        <v>204521</v>
      </c>
      <c r="M450" s="19">
        <f t="shared" si="34"/>
        <v>15479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575417</v>
      </c>
      <c r="G451" s="19">
        <f t="shared" si="32"/>
        <v>84583</v>
      </c>
      <c r="H451" s="19">
        <v>0</v>
      </c>
      <c r="I451" s="19">
        <v>0</v>
      </c>
      <c r="J451" s="21" t="s">
        <v>7</v>
      </c>
      <c r="K451" s="22">
        <f t="shared" si="36"/>
        <v>38147</v>
      </c>
      <c r="L451" s="19">
        <f t="shared" si="33"/>
        <v>613564</v>
      </c>
      <c r="M451" s="19">
        <f t="shared" si="34"/>
        <v>46436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575417</v>
      </c>
      <c r="G452" s="19">
        <f t="shared" si="32"/>
        <v>84583</v>
      </c>
      <c r="H452" s="19">
        <v>0</v>
      </c>
      <c r="I452" s="19">
        <v>0</v>
      </c>
      <c r="J452" s="21" t="s">
        <v>7</v>
      </c>
      <c r="K452" s="22">
        <f t="shared" si="36"/>
        <v>38147</v>
      </c>
      <c r="L452" s="19">
        <f t="shared" si="33"/>
        <v>613564</v>
      </c>
      <c r="M452" s="19">
        <f t="shared" si="34"/>
        <v>46436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1438543</v>
      </c>
      <c r="G453" s="19">
        <f t="shared" si="32"/>
        <v>211457</v>
      </c>
      <c r="H453" s="19">
        <v>0</v>
      </c>
      <c r="I453" s="19">
        <v>0</v>
      </c>
      <c r="J453" s="21" t="s">
        <v>7</v>
      </c>
      <c r="K453" s="22">
        <f t="shared" si="36"/>
        <v>95367</v>
      </c>
      <c r="L453" s="19">
        <f t="shared" si="33"/>
        <v>1533910</v>
      </c>
      <c r="M453" s="19">
        <f t="shared" si="34"/>
        <v>116090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85354</v>
      </c>
      <c r="G454" s="19">
        <f t="shared" si="32"/>
        <v>12546</v>
      </c>
      <c r="H454" s="19">
        <v>0</v>
      </c>
      <c r="I454" s="19">
        <v>0</v>
      </c>
      <c r="J454" s="21" t="s">
        <v>7</v>
      </c>
      <c r="K454" s="22">
        <f t="shared" si="36"/>
        <v>5658</v>
      </c>
      <c r="L454" s="19">
        <f t="shared" si="33"/>
        <v>91012</v>
      </c>
      <c r="M454" s="19">
        <f t="shared" si="34"/>
        <v>6888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147516</v>
      </c>
      <c r="G455" s="19">
        <f t="shared" si="32"/>
        <v>21684</v>
      </c>
      <c r="H455" s="19">
        <v>0</v>
      </c>
      <c r="I455" s="19">
        <v>0</v>
      </c>
      <c r="J455" s="21" t="s">
        <v>7</v>
      </c>
      <c r="K455" s="22">
        <f t="shared" si="36"/>
        <v>9779</v>
      </c>
      <c r="L455" s="19">
        <f t="shared" si="33"/>
        <v>157295</v>
      </c>
      <c r="M455" s="19">
        <f t="shared" si="34"/>
        <v>11905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273323</v>
      </c>
      <c r="G456" s="19">
        <f t="shared" si="32"/>
        <v>40177</v>
      </c>
      <c r="H456" s="19">
        <v>0</v>
      </c>
      <c r="I456" s="19">
        <v>0</v>
      </c>
      <c r="J456" s="21" t="s">
        <v>7</v>
      </c>
      <c r="K456" s="22">
        <f t="shared" si="36"/>
        <v>18120</v>
      </c>
      <c r="L456" s="19">
        <f t="shared" si="33"/>
        <v>291443</v>
      </c>
      <c r="M456" s="19">
        <f t="shared" si="34"/>
        <v>22057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48910</v>
      </c>
      <c r="G457" s="19">
        <f t="shared" si="32"/>
        <v>7190</v>
      </c>
      <c r="H457" s="19">
        <v>0</v>
      </c>
      <c r="I457" s="19">
        <v>0</v>
      </c>
      <c r="J457" s="21" t="s">
        <v>7</v>
      </c>
      <c r="K457" s="22">
        <f t="shared" si="36"/>
        <v>3243</v>
      </c>
      <c r="L457" s="19">
        <f t="shared" si="33"/>
        <v>52153</v>
      </c>
      <c r="M457" s="19">
        <f t="shared" si="34"/>
        <v>3947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1487134</v>
      </c>
      <c r="G458" s="19">
        <f t="shared" si="32"/>
        <v>294866</v>
      </c>
      <c r="H458" s="19">
        <v>0</v>
      </c>
      <c r="I458" s="19">
        <v>0</v>
      </c>
      <c r="J458" s="21" t="s">
        <v>7</v>
      </c>
      <c r="K458" s="22">
        <f t="shared" si="36"/>
        <v>132985</v>
      </c>
      <c r="L458" s="19">
        <f t="shared" si="33"/>
        <v>1620119</v>
      </c>
      <c r="M458" s="19">
        <f t="shared" si="34"/>
        <v>161881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731721</v>
      </c>
      <c r="G459" s="19">
        <f t="shared" ref="G459:G522" si="37">E459-F459</f>
        <v>157149</v>
      </c>
      <c r="H459" s="19">
        <v>0</v>
      </c>
      <c r="I459" s="19">
        <v>0</v>
      </c>
      <c r="J459" s="21" t="s">
        <v>7</v>
      </c>
      <c r="K459" s="22">
        <f t="shared" si="36"/>
        <v>70874</v>
      </c>
      <c r="L459" s="19">
        <f t="shared" ref="L459:L522" si="38">F459+K459</f>
        <v>802595</v>
      </c>
      <c r="M459" s="19">
        <f t="shared" ref="M459:M522" si="39">E459-L459</f>
        <v>86275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9020661</v>
      </c>
      <c r="G460" s="19">
        <f t="shared" si="37"/>
        <v>1937339</v>
      </c>
      <c r="H460" s="19">
        <v>0</v>
      </c>
      <c r="I460" s="19">
        <v>0</v>
      </c>
      <c r="J460" s="21" t="s">
        <v>7</v>
      </c>
      <c r="K460" s="22">
        <f t="shared" si="36"/>
        <v>873740</v>
      </c>
      <c r="L460" s="19">
        <f t="shared" si="38"/>
        <v>9894401</v>
      </c>
      <c r="M460" s="19">
        <f t="shared" si="39"/>
        <v>1063599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10730453</v>
      </c>
      <c r="G461" s="19">
        <f t="shared" si="37"/>
        <v>2304547</v>
      </c>
      <c r="H461" s="19">
        <v>0</v>
      </c>
      <c r="I461" s="19">
        <v>0</v>
      </c>
      <c r="J461" s="21" t="s">
        <v>7</v>
      </c>
      <c r="K461" s="22">
        <f t="shared" si="36"/>
        <v>1039351</v>
      </c>
      <c r="L461" s="19">
        <f t="shared" si="38"/>
        <v>11769804</v>
      </c>
      <c r="M461" s="19">
        <f t="shared" si="39"/>
        <v>1265196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7565178</v>
      </c>
      <c r="G462" s="19">
        <f t="shared" si="37"/>
        <v>1884822</v>
      </c>
      <c r="H462" s="19">
        <v>0</v>
      </c>
      <c r="I462" s="19">
        <v>0</v>
      </c>
      <c r="J462" s="21" t="s">
        <v>7</v>
      </c>
      <c r="K462" s="22">
        <f t="shared" si="36"/>
        <v>850055</v>
      </c>
      <c r="L462" s="19">
        <f t="shared" si="38"/>
        <v>8415233</v>
      </c>
      <c r="M462" s="19">
        <f t="shared" si="39"/>
        <v>1034767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26988118</v>
      </c>
      <c r="G463" s="19">
        <f t="shared" si="37"/>
        <v>6723942</v>
      </c>
      <c r="H463" s="19">
        <v>0</v>
      </c>
      <c r="I463" s="19">
        <v>0</v>
      </c>
      <c r="J463" s="21" t="s">
        <v>7</v>
      </c>
      <c r="K463" s="22">
        <f t="shared" si="36"/>
        <v>3032498</v>
      </c>
      <c r="L463" s="19">
        <f t="shared" si="38"/>
        <v>30020616</v>
      </c>
      <c r="M463" s="19">
        <f t="shared" si="39"/>
        <v>3691444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473941</v>
      </c>
      <c r="G464" s="19">
        <f t="shared" si="37"/>
        <v>118079</v>
      </c>
      <c r="H464" s="19">
        <v>0</v>
      </c>
      <c r="I464" s="19">
        <v>0</v>
      </c>
      <c r="J464" s="21" t="s">
        <v>7</v>
      </c>
      <c r="K464" s="22">
        <f t="shared" ref="K464:K527" si="40">ROUND((G464)*0.451,0)</f>
        <v>53254</v>
      </c>
      <c r="L464" s="19">
        <f t="shared" si="38"/>
        <v>527195</v>
      </c>
      <c r="M464" s="19">
        <f t="shared" si="39"/>
        <v>64825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7565178</v>
      </c>
      <c r="G465" s="19">
        <f t="shared" si="37"/>
        <v>1884822</v>
      </c>
      <c r="H465" s="19">
        <v>0</v>
      </c>
      <c r="I465" s="19">
        <v>0</v>
      </c>
      <c r="J465" s="21" t="s">
        <v>7</v>
      </c>
      <c r="K465" s="22">
        <f t="shared" si="40"/>
        <v>850055</v>
      </c>
      <c r="L465" s="19">
        <f t="shared" si="38"/>
        <v>8415233</v>
      </c>
      <c r="M465" s="19">
        <f t="shared" si="39"/>
        <v>1034767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7949441</v>
      </c>
      <c r="G466" s="19">
        <f t="shared" si="37"/>
        <v>1980559</v>
      </c>
      <c r="H466" s="19">
        <v>0</v>
      </c>
      <c r="I466" s="19">
        <v>0</v>
      </c>
      <c r="J466" s="21" t="s">
        <v>7</v>
      </c>
      <c r="K466" s="22">
        <f t="shared" si="40"/>
        <v>893232</v>
      </c>
      <c r="L466" s="19">
        <f t="shared" si="38"/>
        <v>8842673</v>
      </c>
      <c r="M466" s="19">
        <f t="shared" si="39"/>
        <v>1087327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7681233</v>
      </c>
      <c r="G467" s="19">
        <f t="shared" si="37"/>
        <v>1913737</v>
      </c>
      <c r="H467" s="19">
        <v>0</v>
      </c>
      <c r="I467" s="19">
        <v>0</v>
      </c>
      <c r="J467" s="21" t="s">
        <v>7</v>
      </c>
      <c r="K467" s="22">
        <f t="shared" si="40"/>
        <v>863095</v>
      </c>
      <c r="L467" s="19">
        <f t="shared" si="38"/>
        <v>8544328</v>
      </c>
      <c r="M467" s="19">
        <f t="shared" si="39"/>
        <v>1050642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7565178</v>
      </c>
      <c r="G468" s="19">
        <f t="shared" si="37"/>
        <v>1884822</v>
      </c>
      <c r="H468" s="19">
        <v>0</v>
      </c>
      <c r="I468" s="19">
        <v>0</v>
      </c>
      <c r="J468" s="21" t="s">
        <v>7</v>
      </c>
      <c r="K468" s="22">
        <f t="shared" si="40"/>
        <v>850055</v>
      </c>
      <c r="L468" s="19">
        <f t="shared" si="38"/>
        <v>8415233</v>
      </c>
      <c r="M468" s="19">
        <f t="shared" si="39"/>
        <v>1034767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3160563</v>
      </c>
      <c r="G469" s="19">
        <f t="shared" si="37"/>
        <v>787437</v>
      </c>
      <c r="H469" s="19">
        <v>0</v>
      </c>
      <c r="I469" s="19">
        <v>0</v>
      </c>
      <c r="J469" s="21" t="s">
        <v>7</v>
      </c>
      <c r="K469" s="22">
        <f t="shared" si="40"/>
        <v>355134</v>
      </c>
      <c r="L469" s="19">
        <f t="shared" si="38"/>
        <v>3515697</v>
      </c>
      <c r="M469" s="19">
        <f t="shared" si="39"/>
        <v>432303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1489019</v>
      </c>
      <c r="G470" s="19">
        <f t="shared" si="37"/>
        <v>370981</v>
      </c>
      <c r="H470" s="19">
        <v>0</v>
      </c>
      <c r="I470" s="19">
        <v>0</v>
      </c>
      <c r="J470" s="21" t="s">
        <v>7</v>
      </c>
      <c r="K470" s="22">
        <f t="shared" si="40"/>
        <v>167312</v>
      </c>
      <c r="L470" s="19">
        <f t="shared" si="38"/>
        <v>1656331</v>
      </c>
      <c r="M470" s="19">
        <f t="shared" si="39"/>
        <v>203669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780534</v>
      </c>
      <c r="G471" s="19">
        <f t="shared" si="37"/>
        <v>194466</v>
      </c>
      <c r="H471" s="19">
        <v>0</v>
      </c>
      <c r="I471" s="19">
        <v>0</v>
      </c>
      <c r="J471" s="21" t="s">
        <v>7</v>
      </c>
      <c r="K471" s="22">
        <f t="shared" si="40"/>
        <v>87704</v>
      </c>
      <c r="L471" s="19">
        <f t="shared" si="38"/>
        <v>868238</v>
      </c>
      <c r="M471" s="19">
        <f t="shared" si="39"/>
        <v>106762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5328423</v>
      </c>
      <c r="G472" s="19">
        <f t="shared" si="37"/>
        <v>1327547</v>
      </c>
      <c r="H472" s="19">
        <v>0</v>
      </c>
      <c r="I472" s="19">
        <v>0</v>
      </c>
      <c r="J472" s="21" t="s">
        <v>7</v>
      </c>
      <c r="K472" s="22">
        <f t="shared" si="40"/>
        <v>598724</v>
      </c>
      <c r="L472" s="19">
        <f t="shared" si="38"/>
        <v>5927147</v>
      </c>
      <c r="M472" s="19">
        <f t="shared" si="39"/>
        <v>728823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960657</v>
      </c>
      <c r="G473" s="19">
        <f t="shared" si="37"/>
        <v>239343</v>
      </c>
      <c r="H473" s="19">
        <v>0</v>
      </c>
      <c r="I473" s="19">
        <v>0</v>
      </c>
      <c r="J473" s="21" t="s">
        <v>7</v>
      </c>
      <c r="K473" s="22">
        <f t="shared" si="40"/>
        <v>107944</v>
      </c>
      <c r="L473" s="19">
        <f t="shared" si="38"/>
        <v>1068601</v>
      </c>
      <c r="M473" s="19">
        <f t="shared" si="39"/>
        <v>131399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317017</v>
      </c>
      <c r="G474" s="19">
        <f t="shared" si="37"/>
        <v>78983</v>
      </c>
      <c r="H474" s="19">
        <v>0</v>
      </c>
      <c r="I474" s="19">
        <v>0</v>
      </c>
      <c r="J474" s="21" t="s">
        <v>7</v>
      </c>
      <c r="K474" s="22">
        <f t="shared" si="40"/>
        <v>35621</v>
      </c>
      <c r="L474" s="19">
        <f t="shared" si="38"/>
        <v>352638</v>
      </c>
      <c r="M474" s="19">
        <f t="shared" si="39"/>
        <v>43362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7264972</v>
      </c>
      <c r="G475" s="19">
        <f t="shared" si="37"/>
        <v>1810028</v>
      </c>
      <c r="H475" s="19">
        <v>0</v>
      </c>
      <c r="I475" s="19">
        <v>0</v>
      </c>
      <c r="J475" s="21" t="s">
        <v>7</v>
      </c>
      <c r="K475" s="22">
        <f t="shared" si="40"/>
        <v>816323</v>
      </c>
      <c r="L475" s="19">
        <f t="shared" si="38"/>
        <v>8081295</v>
      </c>
      <c r="M475" s="19">
        <f t="shared" si="39"/>
        <v>993705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6320076</v>
      </c>
      <c r="G476" s="19">
        <f t="shared" si="37"/>
        <v>1687924</v>
      </c>
      <c r="H476" s="19">
        <v>0</v>
      </c>
      <c r="I476" s="19">
        <v>0</v>
      </c>
      <c r="J476" s="21" t="s">
        <v>7</v>
      </c>
      <c r="K476" s="22">
        <f t="shared" si="40"/>
        <v>761254</v>
      </c>
      <c r="L476" s="19">
        <f t="shared" si="38"/>
        <v>7081330</v>
      </c>
      <c r="M476" s="19">
        <f t="shared" si="39"/>
        <v>926670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8762444</v>
      </c>
      <c r="G477" s="19">
        <f t="shared" si="37"/>
        <v>2340216</v>
      </c>
      <c r="H477" s="19">
        <v>0</v>
      </c>
      <c r="I477" s="19">
        <v>0</v>
      </c>
      <c r="J477" s="21" t="s">
        <v>7</v>
      </c>
      <c r="K477" s="22">
        <f t="shared" si="40"/>
        <v>1055437</v>
      </c>
      <c r="L477" s="19">
        <f t="shared" si="38"/>
        <v>9817881</v>
      </c>
      <c r="M477" s="19">
        <f t="shared" si="39"/>
        <v>1284779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2443268</v>
      </c>
      <c r="G478" s="19">
        <f t="shared" si="37"/>
        <v>652532</v>
      </c>
      <c r="H478" s="19">
        <v>0</v>
      </c>
      <c r="I478" s="19">
        <v>0</v>
      </c>
      <c r="J478" s="21" t="s">
        <v>7</v>
      </c>
      <c r="K478" s="22">
        <f t="shared" si="40"/>
        <v>294292</v>
      </c>
      <c r="L478" s="19">
        <f t="shared" si="38"/>
        <v>2737560</v>
      </c>
      <c r="M478" s="19">
        <f t="shared" si="39"/>
        <v>358240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5252292</v>
      </c>
      <c r="G479" s="19">
        <f t="shared" si="37"/>
        <v>1402748</v>
      </c>
      <c r="H479" s="19">
        <v>0</v>
      </c>
      <c r="I479" s="19">
        <v>0</v>
      </c>
      <c r="J479" s="21" t="s">
        <v>7</v>
      </c>
      <c r="K479" s="22">
        <f t="shared" si="40"/>
        <v>632639</v>
      </c>
      <c r="L479" s="19">
        <f t="shared" si="38"/>
        <v>5884931</v>
      </c>
      <c r="M479" s="19">
        <f t="shared" si="39"/>
        <v>770109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939172</v>
      </c>
      <c r="G480" s="19">
        <f t="shared" si="37"/>
        <v>250828</v>
      </c>
      <c r="H480" s="19">
        <v>0</v>
      </c>
      <c r="I480" s="19">
        <v>0</v>
      </c>
      <c r="J480" s="21" t="s">
        <v>7</v>
      </c>
      <c r="K480" s="22">
        <f t="shared" si="40"/>
        <v>113123</v>
      </c>
      <c r="L480" s="19">
        <f t="shared" si="38"/>
        <v>1052295</v>
      </c>
      <c r="M480" s="19">
        <f t="shared" si="39"/>
        <v>137705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7541607</v>
      </c>
      <c r="G481" s="19">
        <f t="shared" si="37"/>
        <v>2014163</v>
      </c>
      <c r="H481" s="19">
        <v>0</v>
      </c>
      <c r="I481" s="19">
        <v>0</v>
      </c>
      <c r="J481" s="21" t="s">
        <v>7</v>
      </c>
      <c r="K481" s="22">
        <f t="shared" si="40"/>
        <v>908388</v>
      </c>
      <c r="L481" s="19">
        <f t="shared" si="38"/>
        <v>8449995</v>
      </c>
      <c r="M481" s="19">
        <f t="shared" si="39"/>
        <v>1105775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2713640</v>
      </c>
      <c r="G482" s="19">
        <f t="shared" si="37"/>
        <v>826360</v>
      </c>
      <c r="H482" s="19">
        <v>0</v>
      </c>
      <c r="I482" s="19">
        <v>0</v>
      </c>
      <c r="J482" s="21" t="s">
        <v>7</v>
      </c>
      <c r="K482" s="22">
        <f t="shared" si="40"/>
        <v>372688</v>
      </c>
      <c r="L482" s="19">
        <f t="shared" si="38"/>
        <v>3086328</v>
      </c>
      <c r="M482" s="19">
        <f t="shared" si="39"/>
        <v>453672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7512336</v>
      </c>
      <c r="G483" s="19">
        <f t="shared" si="37"/>
        <v>2287664</v>
      </c>
      <c r="H483" s="19">
        <v>0</v>
      </c>
      <c r="I483" s="19">
        <v>0</v>
      </c>
      <c r="J483" s="21" t="s">
        <v>7</v>
      </c>
      <c r="K483" s="22">
        <f t="shared" si="40"/>
        <v>1031736</v>
      </c>
      <c r="L483" s="19">
        <f t="shared" si="38"/>
        <v>8544072</v>
      </c>
      <c r="M483" s="19">
        <f t="shared" si="39"/>
        <v>1255928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7136992</v>
      </c>
      <c r="G484" s="19">
        <f t="shared" si="37"/>
        <v>2313008</v>
      </c>
      <c r="H484" s="19">
        <v>0</v>
      </c>
      <c r="I484" s="19">
        <v>0</v>
      </c>
      <c r="J484" s="21" t="s">
        <v>7</v>
      </c>
      <c r="K484" s="22">
        <f t="shared" si="40"/>
        <v>1043167</v>
      </c>
      <c r="L484" s="19">
        <f t="shared" si="38"/>
        <v>8180159</v>
      </c>
      <c r="M484" s="19">
        <f t="shared" si="39"/>
        <v>1269841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1035524.6166666667</v>
      </c>
      <c r="G485" s="19">
        <f t="shared" si="37"/>
        <v>491875.3833333333</v>
      </c>
      <c r="H485" s="19">
        <v>0</v>
      </c>
      <c r="I485" s="19">
        <v>0</v>
      </c>
      <c r="J485" s="21" t="s">
        <v>7</v>
      </c>
      <c r="K485" s="22">
        <f t="shared" si="40"/>
        <v>221836</v>
      </c>
      <c r="L485" s="19">
        <f t="shared" si="38"/>
        <v>1257360.6166666667</v>
      </c>
      <c r="M485" s="19">
        <f t="shared" si="39"/>
        <v>270039.3833333333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1491524.6666666665</v>
      </c>
      <c r="G486" s="19">
        <f t="shared" si="37"/>
        <v>708475.33333333349</v>
      </c>
      <c r="H486" s="19">
        <v>0</v>
      </c>
      <c r="I486" s="19">
        <v>0</v>
      </c>
      <c r="J486" s="21" t="s">
        <v>7</v>
      </c>
      <c r="K486" s="22">
        <f t="shared" si="40"/>
        <v>319522</v>
      </c>
      <c r="L486" s="19">
        <f t="shared" si="38"/>
        <v>1811046.6666666665</v>
      </c>
      <c r="M486" s="19">
        <f t="shared" si="39"/>
        <v>388953.33333333349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946559</v>
      </c>
      <c r="G487" s="19">
        <f t="shared" si="37"/>
        <v>493441</v>
      </c>
      <c r="H487" s="19">
        <v>0</v>
      </c>
      <c r="I487" s="19">
        <v>0</v>
      </c>
      <c r="J487" s="21" t="s">
        <v>7</v>
      </c>
      <c r="K487" s="22">
        <f t="shared" si="40"/>
        <v>222542</v>
      </c>
      <c r="L487" s="19">
        <f t="shared" si="38"/>
        <v>1169101</v>
      </c>
      <c r="M487" s="19">
        <f t="shared" si="39"/>
        <v>270899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788142.16666666663</v>
      </c>
      <c r="G488" s="19">
        <f t="shared" si="37"/>
        <v>410857.83333333337</v>
      </c>
      <c r="H488" s="19">
        <v>0</v>
      </c>
      <c r="I488" s="19">
        <v>0</v>
      </c>
      <c r="J488" s="21" t="s">
        <v>7</v>
      </c>
      <c r="K488" s="22">
        <f t="shared" si="40"/>
        <v>185297</v>
      </c>
      <c r="L488" s="19">
        <f t="shared" si="38"/>
        <v>973439.16666666663</v>
      </c>
      <c r="M488" s="19">
        <f t="shared" si="39"/>
        <v>225560.83333333337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8791749.4916666672</v>
      </c>
      <c r="G489" s="19">
        <f t="shared" si="37"/>
        <v>4583140.5083333328</v>
      </c>
      <c r="H489" s="19">
        <v>0</v>
      </c>
      <c r="I489" s="19">
        <v>0</v>
      </c>
      <c r="J489" s="21" t="s">
        <v>7</v>
      </c>
      <c r="K489" s="22">
        <f t="shared" si="40"/>
        <v>2066996</v>
      </c>
      <c r="L489" s="19">
        <f t="shared" si="38"/>
        <v>10858745.491666667</v>
      </c>
      <c r="M489" s="19">
        <f t="shared" si="39"/>
        <v>2516144.5083333328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3125971.45</v>
      </c>
      <c r="G490" s="19">
        <f t="shared" si="37"/>
        <v>1629568.5499999998</v>
      </c>
      <c r="H490" s="19">
        <v>0</v>
      </c>
      <c r="I490" s="19">
        <v>0</v>
      </c>
      <c r="J490" s="21" t="s">
        <v>7</v>
      </c>
      <c r="K490" s="22">
        <f t="shared" si="40"/>
        <v>734935</v>
      </c>
      <c r="L490" s="19">
        <f t="shared" si="38"/>
        <v>3860906.45</v>
      </c>
      <c r="M490" s="19">
        <f t="shared" si="39"/>
        <v>894633.54999999981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2379175.2000000002</v>
      </c>
      <c r="G491" s="19">
        <f t="shared" si="37"/>
        <v>1240264.7999999998</v>
      </c>
      <c r="H491" s="19">
        <v>0</v>
      </c>
      <c r="I491" s="19">
        <v>0</v>
      </c>
      <c r="J491" s="21" t="s">
        <v>7</v>
      </c>
      <c r="K491" s="22">
        <f t="shared" si="40"/>
        <v>559359</v>
      </c>
      <c r="L491" s="19">
        <f t="shared" si="38"/>
        <v>2938534.2</v>
      </c>
      <c r="M491" s="19">
        <f t="shared" si="39"/>
        <v>680905.79999999981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4281364.7</v>
      </c>
      <c r="G492" s="19">
        <f t="shared" si="37"/>
        <v>2231875.2999999998</v>
      </c>
      <c r="H492" s="19">
        <v>0</v>
      </c>
      <c r="I492" s="19">
        <v>0</v>
      </c>
      <c r="J492" s="21" t="s">
        <v>7</v>
      </c>
      <c r="K492" s="22">
        <f t="shared" si="40"/>
        <v>1006576</v>
      </c>
      <c r="L492" s="19">
        <f t="shared" si="38"/>
        <v>5287940.7</v>
      </c>
      <c r="M492" s="19">
        <f t="shared" si="39"/>
        <v>1225299.2999999998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2458296.25</v>
      </c>
      <c r="G493" s="19">
        <f t="shared" si="37"/>
        <v>1402703.75</v>
      </c>
      <c r="H493" s="19">
        <v>0</v>
      </c>
      <c r="I493" s="19">
        <v>0</v>
      </c>
      <c r="J493" s="21">
        <v>0.45100000000000001</v>
      </c>
      <c r="K493" s="22">
        <f t="shared" si="40"/>
        <v>632619</v>
      </c>
      <c r="L493" s="19">
        <f t="shared" si="38"/>
        <v>3090915.25</v>
      </c>
      <c r="M493" s="19">
        <f t="shared" si="39"/>
        <v>770084.75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4979943.375</v>
      </c>
      <c r="G494" s="19">
        <f t="shared" si="37"/>
        <v>2841556.625</v>
      </c>
      <c r="H494" s="19">
        <v>0</v>
      </c>
      <c r="I494" s="19">
        <v>0</v>
      </c>
      <c r="J494" s="21" t="s">
        <v>7</v>
      </c>
      <c r="K494" s="22">
        <f t="shared" si="40"/>
        <v>1281542</v>
      </c>
      <c r="L494" s="19">
        <f t="shared" si="38"/>
        <v>6261485.375</v>
      </c>
      <c r="M494" s="19">
        <f t="shared" si="39"/>
        <v>1560014.625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5730293</v>
      </c>
      <c r="G495" s="19">
        <f t="shared" si="37"/>
        <v>3269707</v>
      </c>
      <c r="H495" s="19">
        <v>0</v>
      </c>
      <c r="I495" s="19">
        <v>0</v>
      </c>
      <c r="J495" s="21" t="s">
        <v>7</v>
      </c>
      <c r="K495" s="22">
        <f t="shared" si="40"/>
        <v>1474638</v>
      </c>
      <c r="L495" s="19">
        <f t="shared" si="38"/>
        <v>7204931</v>
      </c>
      <c r="M495" s="19">
        <f t="shared" si="39"/>
        <v>1795069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1102573.1333333333</v>
      </c>
      <c r="G496" s="19">
        <f t="shared" si="37"/>
        <v>687126.8666666667</v>
      </c>
      <c r="H496" s="19">
        <v>0</v>
      </c>
      <c r="I496" s="19">
        <v>0</v>
      </c>
      <c r="J496" s="21" t="s">
        <v>7</v>
      </c>
      <c r="K496" s="22">
        <f t="shared" si="40"/>
        <v>309894</v>
      </c>
      <c r="L496" s="19">
        <f t="shared" si="38"/>
        <v>1412467.1333333333</v>
      </c>
      <c r="M496" s="19">
        <f t="shared" si="39"/>
        <v>377232.8666666667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1155739.6666666665</v>
      </c>
      <c r="G497" s="19">
        <f t="shared" si="37"/>
        <v>720260.33333333349</v>
      </c>
      <c r="H497" s="19">
        <v>0</v>
      </c>
      <c r="I497" s="19">
        <v>0</v>
      </c>
      <c r="J497" s="21" t="s">
        <v>7</v>
      </c>
      <c r="K497" s="22">
        <f t="shared" si="40"/>
        <v>324837</v>
      </c>
      <c r="L497" s="19">
        <f t="shared" si="38"/>
        <v>1480576.6666666665</v>
      </c>
      <c r="M497" s="19">
        <f t="shared" si="39"/>
        <v>395423.33333333349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1829716</v>
      </c>
      <c r="G498" s="19">
        <f t="shared" si="37"/>
        <v>1140284</v>
      </c>
      <c r="H498" s="19">
        <v>0</v>
      </c>
      <c r="I498" s="19">
        <v>0</v>
      </c>
      <c r="J498" s="21" t="s">
        <v>7</v>
      </c>
      <c r="K498" s="22">
        <f t="shared" si="40"/>
        <v>514268</v>
      </c>
      <c r="L498" s="19">
        <f t="shared" si="38"/>
        <v>2343984</v>
      </c>
      <c r="M498" s="19">
        <f t="shared" si="39"/>
        <v>626016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243962</v>
      </c>
      <c r="G499" s="19">
        <f t="shared" si="37"/>
        <v>152038</v>
      </c>
      <c r="H499" s="19">
        <v>0</v>
      </c>
      <c r="I499" s="19">
        <v>0</v>
      </c>
      <c r="J499" s="21" t="s">
        <v>7</v>
      </c>
      <c r="K499" s="22">
        <f t="shared" si="40"/>
        <v>68569</v>
      </c>
      <c r="L499" s="19">
        <f t="shared" si="38"/>
        <v>312531</v>
      </c>
      <c r="M499" s="19">
        <f t="shared" si="39"/>
        <v>83469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3458273</v>
      </c>
      <c r="G500" s="19">
        <f t="shared" si="37"/>
        <v>2349727</v>
      </c>
      <c r="H500" s="19">
        <v>0</v>
      </c>
      <c r="I500" s="19">
        <v>0</v>
      </c>
      <c r="J500" s="21" t="s">
        <v>7</v>
      </c>
      <c r="K500" s="22">
        <f t="shared" si="40"/>
        <v>1059727</v>
      </c>
      <c r="L500" s="19">
        <f t="shared" si="38"/>
        <v>4518000</v>
      </c>
      <c r="M500" s="19">
        <f t="shared" si="39"/>
        <v>1290000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17803439.666666668</v>
      </c>
      <c r="G501" s="19">
        <f t="shared" si="37"/>
        <v>12096560.333333332</v>
      </c>
      <c r="H501" s="19">
        <v>0</v>
      </c>
      <c r="I501" s="19">
        <v>0</v>
      </c>
      <c r="J501" s="21" t="s">
        <v>7</v>
      </c>
      <c r="K501" s="22">
        <f t="shared" si="40"/>
        <v>5455549</v>
      </c>
      <c r="L501" s="19">
        <f t="shared" si="38"/>
        <v>23258988.666666668</v>
      </c>
      <c r="M501" s="19">
        <f t="shared" si="39"/>
        <v>6641011.3333333321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1488582.3333333333</v>
      </c>
      <c r="G502" s="19">
        <f t="shared" si="37"/>
        <v>1011417.6666666667</v>
      </c>
      <c r="H502" s="19">
        <v>0</v>
      </c>
      <c r="I502" s="19">
        <v>0</v>
      </c>
      <c r="J502" s="21" t="s">
        <v>7</v>
      </c>
      <c r="K502" s="22">
        <f t="shared" si="40"/>
        <v>456149</v>
      </c>
      <c r="L502" s="19">
        <f t="shared" si="38"/>
        <v>1944731.3333333333</v>
      </c>
      <c r="M502" s="19">
        <f t="shared" si="39"/>
        <v>555268.66666666674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1568036.1733333333</v>
      </c>
      <c r="G503" s="19">
        <f t="shared" si="37"/>
        <v>1065403.8266666667</v>
      </c>
      <c r="H503" s="19">
        <v>0</v>
      </c>
      <c r="I503" s="19">
        <v>0</v>
      </c>
      <c r="J503" s="21" t="s">
        <v>7</v>
      </c>
      <c r="K503" s="22">
        <f t="shared" si="40"/>
        <v>480497</v>
      </c>
      <c r="L503" s="19">
        <f t="shared" si="38"/>
        <v>2048533.1733333333</v>
      </c>
      <c r="M503" s="19">
        <f t="shared" si="39"/>
        <v>584906.82666666666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4609892</v>
      </c>
      <c r="G504" s="19">
        <f t="shared" si="37"/>
        <v>3410108</v>
      </c>
      <c r="H504" s="19">
        <v>0</v>
      </c>
      <c r="I504" s="19">
        <v>0</v>
      </c>
      <c r="J504" s="21" t="s">
        <v>7</v>
      </c>
      <c r="K504" s="22">
        <f t="shared" si="40"/>
        <v>1537959</v>
      </c>
      <c r="L504" s="19">
        <f t="shared" si="38"/>
        <v>6147851</v>
      </c>
      <c r="M504" s="19">
        <f t="shared" si="39"/>
        <v>1872149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597391.16666666674</v>
      </c>
      <c r="G505" s="19">
        <f t="shared" si="37"/>
        <v>480608.83333333326</v>
      </c>
      <c r="H505" s="19">
        <v>0</v>
      </c>
      <c r="I505" s="19">
        <v>0</v>
      </c>
      <c r="J505" s="21" t="s">
        <v>7</v>
      </c>
      <c r="K505" s="22">
        <f t="shared" si="40"/>
        <v>216755</v>
      </c>
      <c r="L505" s="19">
        <f t="shared" si="38"/>
        <v>814146.16666666674</v>
      </c>
      <c r="M505" s="19">
        <f t="shared" si="39"/>
        <v>263853.83333333326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2230306.8250000002</v>
      </c>
      <c r="G506" s="19">
        <f t="shared" si="37"/>
        <v>2498593.1749999998</v>
      </c>
      <c r="H506" s="19">
        <v>0</v>
      </c>
      <c r="I506" s="19">
        <v>0</v>
      </c>
      <c r="J506" s="21" t="s">
        <v>7</v>
      </c>
      <c r="K506" s="22">
        <f t="shared" si="40"/>
        <v>1126866</v>
      </c>
      <c r="L506" s="19">
        <f t="shared" si="38"/>
        <v>3357172.8250000002</v>
      </c>
      <c r="M506" s="19">
        <f t="shared" si="39"/>
        <v>1371727.1749999998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83717</v>
      </c>
      <c r="G507" s="19">
        <f t="shared" si="37"/>
        <v>118783</v>
      </c>
      <c r="H507" s="19">
        <v>0</v>
      </c>
      <c r="I507" s="19">
        <v>0</v>
      </c>
      <c r="J507" s="21" t="s">
        <v>7</v>
      </c>
      <c r="K507" s="22">
        <f t="shared" si="40"/>
        <v>53571</v>
      </c>
      <c r="L507" s="19">
        <f t="shared" si="38"/>
        <v>137288</v>
      </c>
      <c r="M507" s="19">
        <f t="shared" si="39"/>
        <v>65212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132293</v>
      </c>
      <c r="G508" s="19">
        <f t="shared" si="37"/>
        <v>219707</v>
      </c>
      <c r="H508" s="19">
        <v>0</v>
      </c>
      <c r="I508" s="19">
        <v>0</v>
      </c>
      <c r="J508" s="21" t="s">
        <v>7</v>
      </c>
      <c r="K508" s="22">
        <f t="shared" si="40"/>
        <v>99088</v>
      </c>
      <c r="L508" s="19">
        <f t="shared" si="38"/>
        <v>231381</v>
      </c>
      <c r="M508" s="19">
        <f t="shared" si="39"/>
        <v>120619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132293</v>
      </c>
      <c r="G509" s="19">
        <f t="shared" si="37"/>
        <v>219707</v>
      </c>
      <c r="H509" s="19">
        <v>0</v>
      </c>
      <c r="I509" s="19">
        <v>0</v>
      </c>
      <c r="J509" s="21" t="s">
        <v>7</v>
      </c>
      <c r="K509" s="22">
        <f t="shared" si="40"/>
        <v>99088</v>
      </c>
      <c r="L509" s="19">
        <f t="shared" si="38"/>
        <v>231381</v>
      </c>
      <c r="M509" s="19">
        <f t="shared" si="39"/>
        <v>120619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132293</v>
      </c>
      <c r="G510" s="19">
        <f t="shared" si="37"/>
        <v>219707</v>
      </c>
      <c r="H510" s="19">
        <v>0</v>
      </c>
      <c r="I510" s="19">
        <v>0</v>
      </c>
      <c r="J510" s="21" t="s">
        <v>7</v>
      </c>
      <c r="K510" s="22">
        <f t="shared" si="40"/>
        <v>99088</v>
      </c>
      <c r="L510" s="19">
        <f t="shared" si="38"/>
        <v>231381</v>
      </c>
      <c r="M510" s="19">
        <f t="shared" si="39"/>
        <v>120619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4423164</v>
      </c>
      <c r="G511" s="19">
        <f t="shared" si="37"/>
        <v>7345786</v>
      </c>
      <c r="H511" s="19">
        <v>0</v>
      </c>
      <c r="I511" s="19">
        <v>0</v>
      </c>
      <c r="J511" s="21" t="s">
        <v>7</v>
      </c>
      <c r="K511" s="22">
        <f t="shared" si="40"/>
        <v>3312949</v>
      </c>
      <c r="L511" s="19">
        <f t="shared" si="38"/>
        <v>7736113</v>
      </c>
      <c r="M511" s="19">
        <f t="shared" si="39"/>
        <v>4032837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90200</v>
      </c>
      <c r="G512" s="19">
        <f t="shared" si="37"/>
        <v>149800</v>
      </c>
      <c r="H512" s="19">
        <v>0</v>
      </c>
      <c r="I512" s="19">
        <v>0</v>
      </c>
      <c r="J512" s="21" t="s">
        <v>7</v>
      </c>
      <c r="K512" s="22">
        <f t="shared" si="40"/>
        <v>67560</v>
      </c>
      <c r="L512" s="19">
        <f t="shared" si="38"/>
        <v>157760</v>
      </c>
      <c r="M512" s="19">
        <f t="shared" si="39"/>
        <v>82240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1707824</v>
      </c>
      <c r="G513" s="19">
        <f t="shared" si="37"/>
        <v>3341176</v>
      </c>
      <c r="H513" s="19">
        <v>0</v>
      </c>
      <c r="I513" s="19">
        <v>0</v>
      </c>
      <c r="J513" s="21" t="s">
        <v>7</v>
      </c>
      <c r="K513" s="22">
        <f t="shared" si="40"/>
        <v>1506870</v>
      </c>
      <c r="L513" s="19">
        <f t="shared" si="38"/>
        <v>3214694</v>
      </c>
      <c r="M513" s="19">
        <f t="shared" si="39"/>
        <v>1834306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4859976</v>
      </c>
      <c r="G514" s="19">
        <f t="shared" si="37"/>
        <v>9508024</v>
      </c>
      <c r="H514" s="19">
        <v>0</v>
      </c>
      <c r="I514" s="19">
        <v>0</v>
      </c>
      <c r="J514" s="21" t="s">
        <v>7</v>
      </c>
      <c r="K514" s="22">
        <f t="shared" si="40"/>
        <v>4288119</v>
      </c>
      <c r="L514" s="19">
        <f t="shared" si="38"/>
        <v>9148095</v>
      </c>
      <c r="M514" s="19">
        <f t="shared" si="39"/>
        <v>5219905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1234613</v>
      </c>
      <c r="G515" s="19">
        <f t="shared" si="37"/>
        <v>2415387</v>
      </c>
      <c r="H515" s="19">
        <v>0</v>
      </c>
      <c r="I515" s="19">
        <v>0</v>
      </c>
      <c r="J515" s="21" t="s">
        <v>7</v>
      </c>
      <c r="K515" s="22">
        <f t="shared" si="40"/>
        <v>1089340</v>
      </c>
      <c r="L515" s="19">
        <f t="shared" si="38"/>
        <v>2323953</v>
      </c>
      <c r="M515" s="19">
        <f t="shared" si="39"/>
        <v>1326047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5926458</v>
      </c>
      <c r="G516" s="19">
        <f t="shared" si="37"/>
        <v>11594482</v>
      </c>
      <c r="H516" s="19">
        <v>0</v>
      </c>
      <c r="I516" s="19">
        <v>0</v>
      </c>
      <c r="J516" s="21" t="s">
        <v>7</v>
      </c>
      <c r="K516" s="22">
        <f t="shared" si="40"/>
        <v>5229111</v>
      </c>
      <c r="L516" s="19">
        <f t="shared" si="38"/>
        <v>11155569</v>
      </c>
      <c r="M516" s="19">
        <f t="shared" si="39"/>
        <v>6365371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587879</v>
      </c>
      <c r="G517" s="19">
        <f t="shared" si="37"/>
        <v>1150121</v>
      </c>
      <c r="H517" s="19">
        <v>0</v>
      </c>
      <c r="I517" s="19">
        <v>0</v>
      </c>
      <c r="J517" s="21" t="s">
        <v>7</v>
      </c>
      <c r="K517" s="22">
        <f t="shared" si="40"/>
        <v>518705</v>
      </c>
      <c r="L517" s="19">
        <f t="shared" si="38"/>
        <v>1106584</v>
      </c>
      <c r="M517" s="19">
        <f t="shared" si="39"/>
        <v>631416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576716</v>
      </c>
      <c r="G518" s="19">
        <f t="shared" si="37"/>
        <v>1128284</v>
      </c>
      <c r="H518" s="19">
        <v>0</v>
      </c>
      <c r="I518" s="19">
        <v>0</v>
      </c>
      <c r="J518" s="21" t="s">
        <v>7</v>
      </c>
      <c r="K518" s="22">
        <f t="shared" si="40"/>
        <v>508856</v>
      </c>
      <c r="L518" s="19">
        <f t="shared" si="38"/>
        <v>1085572</v>
      </c>
      <c r="M518" s="19">
        <f t="shared" si="39"/>
        <v>619428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39880</v>
      </c>
      <c r="G519" s="19">
        <f t="shared" si="37"/>
        <v>92760</v>
      </c>
      <c r="H519" s="19">
        <v>0</v>
      </c>
      <c r="I519" s="19">
        <v>0</v>
      </c>
      <c r="J519" s="21" t="s">
        <v>7</v>
      </c>
      <c r="K519" s="22">
        <f t="shared" si="40"/>
        <v>41835</v>
      </c>
      <c r="L519" s="19">
        <f t="shared" si="38"/>
        <v>81715</v>
      </c>
      <c r="M519" s="19">
        <f t="shared" si="39"/>
        <v>50925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259776</v>
      </c>
      <c r="G520" s="19">
        <f t="shared" si="37"/>
        <v>604224</v>
      </c>
      <c r="H520" s="19">
        <v>0</v>
      </c>
      <c r="I520" s="19">
        <v>0</v>
      </c>
      <c r="J520" s="21" t="s">
        <v>7</v>
      </c>
      <c r="K520" s="22">
        <f t="shared" si="40"/>
        <v>272505</v>
      </c>
      <c r="L520" s="19">
        <f t="shared" si="38"/>
        <v>532281</v>
      </c>
      <c r="M520" s="19">
        <f t="shared" si="39"/>
        <v>331719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886967</v>
      </c>
      <c r="G521" s="19">
        <f t="shared" si="37"/>
        <v>2063033</v>
      </c>
      <c r="H521" s="19">
        <v>0</v>
      </c>
      <c r="I521" s="19">
        <v>0</v>
      </c>
      <c r="J521" s="21" t="s">
        <v>7</v>
      </c>
      <c r="K521" s="22">
        <f t="shared" si="40"/>
        <v>930428</v>
      </c>
      <c r="L521" s="19">
        <f t="shared" si="38"/>
        <v>1817395</v>
      </c>
      <c r="M521" s="19">
        <f t="shared" si="39"/>
        <v>1132605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3546784</v>
      </c>
      <c r="G522" s="19">
        <f t="shared" si="37"/>
        <v>8249616</v>
      </c>
      <c r="H522" s="19">
        <v>0</v>
      </c>
      <c r="I522" s="19">
        <v>0</v>
      </c>
      <c r="J522" s="21" t="s">
        <v>7</v>
      </c>
      <c r="K522" s="22">
        <f t="shared" si="40"/>
        <v>3720577</v>
      </c>
      <c r="L522" s="19">
        <f t="shared" si="38"/>
        <v>7267361</v>
      </c>
      <c r="M522" s="19">
        <f t="shared" si="39"/>
        <v>4529039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12447600</v>
      </c>
      <c r="G523" s="19">
        <f t="shared" ref="G523:G546" si="41">E523-F523</f>
        <v>28952400</v>
      </c>
      <c r="H523" s="19">
        <v>0</v>
      </c>
      <c r="I523" s="19">
        <v>0</v>
      </c>
      <c r="J523" s="21" t="s">
        <v>7</v>
      </c>
      <c r="K523" s="22">
        <f t="shared" si="40"/>
        <v>13057532</v>
      </c>
      <c r="L523" s="19">
        <f t="shared" ref="L523:L546" si="42">F523+K523</f>
        <v>25505132</v>
      </c>
      <c r="M523" s="19">
        <f t="shared" ref="M523:M546" si="43">E523-L523</f>
        <v>15894868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496100</v>
      </c>
      <c r="G524" s="19">
        <f t="shared" si="41"/>
        <v>1153900</v>
      </c>
      <c r="H524" s="19">
        <v>0</v>
      </c>
      <c r="I524" s="19">
        <v>0</v>
      </c>
      <c r="J524" s="21" t="s">
        <v>7</v>
      </c>
      <c r="K524" s="22">
        <f t="shared" si="40"/>
        <v>520409</v>
      </c>
      <c r="L524" s="19">
        <f t="shared" si="42"/>
        <v>1016509</v>
      </c>
      <c r="M524" s="19">
        <f t="shared" si="43"/>
        <v>633491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1087659</v>
      </c>
      <c r="G525" s="19">
        <f t="shared" si="41"/>
        <v>2529831</v>
      </c>
      <c r="H525" s="19">
        <v>0</v>
      </c>
      <c r="I525" s="19">
        <v>0</v>
      </c>
      <c r="J525" s="21" t="s">
        <v>7</v>
      </c>
      <c r="K525" s="22">
        <f t="shared" si="40"/>
        <v>1140954</v>
      </c>
      <c r="L525" s="19">
        <f t="shared" si="42"/>
        <v>2228613</v>
      </c>
      <c r="M525" s="19">
        <f t="shared" si="43"/>
        <v>1388877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2174848</v>
      </c>
      <c r="G526" s="19">
        <f t="shared" si="41"/>
        <v>5058572</v>
      </c>
      <c r="H526" s="19">
        <v>0</v>
      </c>
      <c r="I526" s="19">
        <v>0</v>
      </c>
      <c r="J526" s="21" t="s">
        <v>7</v>
      </c>
      <c r="K526" s="22">
        <f t="shared" si="40"/>
        <v>2281416</v>
      </c>
      <c r="L526" s="19">
        <f t="shared" si="42"/>
        <v>4456264</v>
      </c>
      <c r="M526" s="19">
        <f t="shared" si="43"/>
        <v>2777156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76435</v>
      </c>
      <c r="G527" s="19">
        <f t="shared" si="41"/>
        <v>177785</v>
      </c>
      <c r="H527" s="19">
        <v>0</v>
      </c>
      <c r="I527" s="19">
        <v>0</v>
      </c>
      <c r="J527" s="21" t="s">
        <v>7</v>
      </c>
      <c r="K527" s="22">
        <f t="shared" si="40"/>
        <v>80181</v>
      </c>
      <c r="L527" s="19">
        <f t="shared" si="42"/>
        <v>156616</v>
      </c>
      <c r="M527" s="19">
        <f t="shared" si="43"/>
        <v>97604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78173</v>
      </c>
      <c r="G528" s="19">
        <f t="shared" si="41"/>
        <v>181827</v>
      </c>
      <c r="H528" s="19">
        <v>0</v>
      </c>
      <c r="I528" s="19">
        <v>0</v>
      </c>
      <c r="J528" s="21" t="s">
        <v>7</v>
      </c>
      <c r="K528" s="22">
        <f t="shared" ref="K528:K546" si="44">ROUND((G528)*0.451,0)</f>
        <v>82004</v>
      </c>
      <c r="L528" s="19">
        <f t="shared" si="42"/>
        <v>160177</v>
      </c>
      <c r="M528" s="19">
        <f t="shared" si="43"/>
        <v>99823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44369</v>
      </c>
      <c r="G529" s="19">
        <f t="shared" si="41"/>
        <v>103201</v>
      </c>
      <c r="H529" s="19">
        <v>0</v>
      </c>
      <c r="I529" s="19">
        <v>0</v>
      </c>
      <c r="J529" s="21" t="s">
        <v>7</v>
      </c>
      <c r="K529" s="22">
        <f t="shared" si="44"/>
        <v>46544</v>
      </c>
      <c r="L529" s="19">
        <f t="shared" si="42"/>
        <v>90913</v>
      </c>
      <c r="M529" s="19">
        <f t="shared" si="43"/>
        <v>56657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6627069</v>
      </c>
      <c r="G530" s="19">
        <f t="shared" si="41"/>
        <v>18562931</v>
      </c>
      <c r="H530" s="19">
        <v>0</v>
      </c>
      <c r="I530" s="19">
        <v>0</v>
      </c>
      <c r="J530" s="21" t="s">
        <v>7</v>
      </c>
      <c r="K530" s="22">
        <f t="shared" si="44"/>
        <v>8371882</v>
      </c>
      <c r="L530" s="19">
        <f t="shared" si="42"/>
        <v>14998951</v>
      </c>
      <c r="M530" s="19">
        <f t="shared" si="43"/>
        <v>10191049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289392</v>
      </c>
      <c r="G531" s="19">
        <f t="shared" si="41"/>
        <v>810608</v>
      </c>
      <c r="H531" s="19">
        <v>0</v>
      </c>
      <c r="I531" s="19">
        <v>0</v>
      </c>
      <c r="J531" s="21" t="s">
        <v>7</v>
      </c>
      <c r="K531" s="22">
        <f t="shared" si="44"/>
        <v>365584</v>
      </c>
      <c r="L531" s="19">
        <f t="shared" si="42"/>
        <v>654976</v>
      </c>
      <c r="M531" s="19">
        <f t="shared" si="43"/>
        <v>445024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49986</v>
      </c>
      <c r="G532" s="19">
        <f t="shared" si="41"/>
        <v>140014</v>
      </c>
      <c r="H532" s="19">
        <v>0</v>
      </c>
      <c r="I532" s="19">
        <v>0</v>
      </c>
      <c r="J532" s="21" t="s">
        <v>7</v>
      </c>
      <c r="K532" s="22">
        <f t="shared" si="44"/>
        <v>63146</v>
      </c>
      <c r="L532" s="19">
        <f t="shared" si="42"/>
        <v>113132</v>
      </c>
      <c r="M532" s="19">
        <f t="shared" si="43"/>
        <v>76868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270600</v>
      </c>
      <c r="G533" s="19">
        <f t="shared" si="41"/>
        <v>929400</v>
      </c>
      <c r="H533" s="19">
        <v>0</v>
      </c>
      <c r="I533" s="19">
        <v>0</v>
      </c>
      <c r="J533" s="21" t="s">
        <v>7</v>
      </c>
      <c r="K533" s="22">
        <f t="shared" si="44"/>
        <v>419159</v>
      </c>
      <c r="L533" s="19">
        <f t="shared" si="42"/>
        <v>689759</v>
      </c>
      <c r="M533" s="19">
        <f t="shared" si="43"/>
        <v>510241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285258</v>
      </c>
      <c r="G534" s="19">
        <f t="shared" si="41"/>
        <v>979742</v>
      </c>
      <c r="H534" s="19">
        <v>0</v>
      </c>
      <c r="I534" s="19">
        <v>0</v>
      </c>
      <c r="J534" s="21" t="s">
        <v>7</v>
      </c>
      <c r="K534" s="22">
        <f t="shared" si="44"/>
        <v>441864</v>
      </c>
      <c r="L534" s="19">
        <f t="shared" si="42"/>
        <v>727122</v>
      </c>
      <c r="M534" s="19">
        <f t="shared" si="43"/>
        <v>537878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879450</v>
      </c>
      <c r="G535" s="19">
        <f t="shared" si="41"/>
        <v>3020550</v>
      </c>
      <c r="H535" s="19">
        <v>0</v>
      </c>
      <c r="I535" s="19">
        <v>0</v>
      </c>
      <c r="J535" s="21" t="s">
        <v>7</v>
      </c>
      <c r="K535" s="22">
        <f t="shared" si="44"/>
        <v>1362268</v>
      </c>
      <c r="L535" s="19">
        <f t="shared" si="42"/>
        <v>2241718</v>
      </c>
      <c r="M535" s="19">
        <f t="shared" si="43"/>
        <v>1658282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51677</v>
      </c>
      <c r="G536" s="19">
        <f t="shared" si="41"/>
        <v>223323</v>
      </c>
      <c r="H536" s="19">
        <v>0</v>
      </c>
      <c r="I536" s="19">
        <v>0</v>
      </c>
      <c r="J536" s="21" t="s">
        <v>7</v>
      </c>
      <c r="K536" s="22">
        <f t="shared" si="44"/>
        <v>100719</v>
      </c>
      <c r="L536" s="19">
        <f t="shared" si="42"/>
        <v>152396</v>
      </c>
      <c r="M536" s="19">
        <f t="shared" si="43"/>
        <v>122604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31401</v>
      </c>
      <c r="G537" s="19">
        <f t="shared" si="41"/>
        <v>135699</v>
      </c>
      <c r="H537" s="19">
        <v>0</v>
      </c>
      <c r="I537" s="19">
        <v>0</v>
      </c>
      <c r="J537" s="21" t="s">
        <v>7</v>
      </c>
      <c r="K537" s="22">
        <f t="shared" si="44"/>
        <v>61200</v>
      </c>
      <c r="L537" s="19">
        <f t="shared" si="42"/>
        <v>92601</v>
      </c>
      <c r="M537" s="19">
        <f t="shared" si="43"/>
        <v>74499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310063</v>
      </c>
      <c r="G538" s="19">
        <f t="shared" si="41"/>
        <v>1339937</v>
      </c>
      <c r="H538" s="19">
        <v>0</v>
      </c>
      <c r="I538" s="19">
        <v>0</v>
      </c>
      <c r="J538" s="21" t="s">
        <v>7</v>
      </c>
      <c r="K538" s="22">
        <f t="shared" si="44"/>
        <v>604312</v>
      </c>
      <c r="L538" s="19">
        <f t="shared" si="42"/>
        <v>914375</v>
      </c>
      <c r="M538" s="19">
        <f t="shared" si="43"/>
        <v>735625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159729</v>
      </c>
      <c r="G539" s="19">
        <f t="shared" si="41"/>
        <v>690271</v>
      </c>
      <c r="H539" s="19">
        <v>0</v>
      </c>
      <c r="I539" s="19">
        <v>0</v>
      </c>
      <c r="J539" s="21" t="s">
        <v>7</v>
      </c>
      <c r="K539" s="22">
        <f t="shared" si="44"/>
        <v>311312</v>
      </c>
      <c r="L539" s="19">
        <f t="shared" si="42"/>
        <v>471041</v>
      </c>
      <c r="M539" s="19">
        <f t="shared" si="43"/>
        <v>378959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215969</v>
      </c>
      <c r="G540" s="19">
        <f t="shared" si="41"/>
        <v>1220631</v>
      </c>
      <c r="H540" s="19">
        <v>0</v>
      </c>
      <c r="I540" s="19">
        <v>0</v>
      </c>
      <c r="J540" s="21" t="s">
        <v>7</v>
      </c>
      <c r="K540" s="22">
        <f t="shared" si="44"/>
        <v>550505</v>
      </c>
      <c r="L540" s="19">
        <f t="shared" si="42"/>
        <v>766474</v>
      </c>
      <c r="M540" s="19">
        <f t="shared" si="43"/>
        <v>670126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42093</v>
      </c>
      <c r="G541" s="19">
        <f t="shared" si="41"/>
        <v>237907</v>
      </c>
      <c r="H541" s="19">
        <v>0</v>
      </c>
      <c r="I541" s="19">
        <v>0</v>
      </c>
      <c r="J541" s="21" t="s">
        <v>7</v>
      </c>
      <c r="K541" s="22">
        <f t="shared" si="44"/>
        <v>107296</v>
      </c>
      <c r="L541" s="19">
        <f t="shared" si="42"/>
        <v>149389</v>
      </c>
      <c r="M541" s="19">
        <f t="shared" si="43"/>
        <v>130611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20175</v>
      </c>
      <c r="G542" s="19">
        <f t="shared" si="41"/>
        <v>114025</v>
      </c>
      <c r="H542" s="19">
        <v>0</v>
      </c>
      <c r="I542" s="19">
        <v>0</v>
      </c>
      <c r="J542" s="21" t="s">
        <v>7</v>
      </c>
      <c r="K542" s="22">
        <f t="shared" si="44"/>
        <v>51425</v>
      </c>
      <c r="L542" s="19">
        <f t="shared" si="42"/>
        <v>71600</v>
      </c>
      <c r="M542" s="19">
        <f t="shared" si="43"/>
        <v>62600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32698</v>
      </c>
      <c r="G543" s="19">
        <f t="shared" si="41"/>
        <v>184802</v>
      </c>
      <c r="H543" s="19">
        <v>0</v>
      </c>
      <c r="I543" s="19">
        <v>0</v>
      </c>
      <c r="J543" s="21" t="s">
        <v>7</v>
      </c>
      <c r="K543" s="22">
        <f t="shared" si="44"/>
        <v>83346</v>
      </c>
      <c r="L543" s="19">
        <f t="shared" si="42"/>
        <v>116044</v>
      </c>
      <c r="M543" s="19">
        <f t="shared" si="43"/>
        <v>101456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19393</v>
      </c>
      <c r="G544" s="19">
        <f t="shared" si="41"/>
        <v>109607</v>
      </c>
      <c r="H544" s="19">
        <v>0</v>
      </c>
      <c r="I544" s="19">
        <v>0</v>
      </c>
      <c r="J544" s="21" t="s">
        <v>7</v>
      </c>
      <c r="K544" s="22">
        <f t="shared" si="44"/>
        <v>49433</v>
      </c>
      <c r="L544" s="19">
        <f t="shared" si="42"/>
        <v>68826</v>
      </c>
      <c r="M544" s="19">
        <f t="shared" si="43"/>
        <v>60174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34953</v>
      </c>
      <c r="G545" s="19">
        <f t="shared" si="41"/>
        <v>275047</v>
      </c>
      <c r="H545" s="19">
        <v>0</v>
      </c>
      <c r="I545" s="19">
        <v>0</v>
      </c>
      <c r="J545" s="21" t="s">
        <v>7</v>
      </c>
      <c r="K545" s="22">
        <f t="shared" si="44"/>
        <v>124046</v>
      </c>
      <c r="L545" s="19">
        <f t="shared" si="42"/>
        <v>158999</v>
      </c>
      <c r="M545" s="19">
        <f t="shared" si="43"/>
        <v>151001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97" t="s">
        <v>1209</v>
      </c>
      <c r="D546" s="31">
        <v>42667</v>
      </c>
      <c r="E546" s="38">
        <v>550000</v>
      </c>
      <c r="F546" s="19">
        <v>41342</v>
      </c>
      <c r="G546" s="19">
        <f t="shared" si="41"/>
        <v>508658</v>
      </c>
      <c r="H546" s="19">
        <v>0</v>
      </c>
      <c r="I546" s="19">
        <v>0</v>
      </c>
      <c r="J546" s="21" t="s">
        <v>7</v>
      </c>
      <c r="K546" s="22">
        <f t="shared" si="44"/>
        <v>229405</v>
      </c>
      <c r="L546" s="19">
        <f t="shared" si="42"/>
        <v>270747</v>
      </c>
      <c r="M546" s="19">
        <f t="shared" si="43"/>
        <v>279253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97" t="s">
        <v>1224</v>
      </c>
      <c r="D547" s="67" t="s">
        <v>1247</v>
      </c>
      <c r="E547" s="68">
        <v>1023000</v>
      </c>
      <c r="F547" s="63"/>
      <c r="G547" s="63"/>
      <c r="H547" s="63">
        <f>E547</f>
        <v>1023000</v>
      </c>
      <c r="I547" s="63"/>
      <c r="J547" s="21" t="s">
        <v>7</v>
      </c>
      <c r="K547" s="22">
        <f>ROUND((H547)*O547/12*0.451,0)</f>
        <v>384478</v>
      </c>
      <c r="L547" s="19">
        <f t="shared" ref="L547:L569" si="45">F547+K547</f>
        <v>384478</v>
      </c>
      <c r="M547" s="19">
        <f t="shared" ref="M547:M569" si="46">E547-L547</f>
        <v>638522</v>
      </c>
      <c r="N547" s="3">
        <f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97" t="s">
        <v>1225</v>
      </c>
      <c r="D548" s="67" t="s">
        <v>1247</v>
      </c>
      <c r="E548" s="68">
        <v>550000</v>
      </c>
      <c r="F548" s="63"/>
      <c r="G548" s="63"/>
      <c r="H548" s="63">
        <f t="shared" ref="H548:H575" si="47">E548</f>
        <v>550000</v>
      </c>
      <c r="I548" s="63"/>
      <c r="J548" s="21" t="s">
        <v>7</v>
      </c>
      <c r="K548" s="22">
        <f t="shared" ref="K548:K569" si="48">ROUND((H548)*O548/12*0.451,0)</f>
        <v>206708</v>
      </c>
      <c r="L548" s="19">
        <f t="shared" si="45"/>
        <v>206708</v>
      </c>
      <c r="M548" s="19">
        <f t="shared" si="46"/>
        <v>343292</v>
      </c>
      <c r="N548" s="3">
        <f t="shared" ref="N548:N569" si="49">N$2-D548</f>
        <v>300</v>
      </c>
      <c r="O548" s="70">
        <f t="shared" ref="O548:O569" si="50">ROUND(N548/30,0)</f>
        <v>10</v>
      </c>
    </row>
    <row r="549" spans="1:19" ht="17.100000000000001" customHeight="1">
      <c r="A549" s="17" t="s">
        <v>20</v>
      </c>
      <c r="C549" s="97" t="s">
        <v>1226</v>
      </c>
      <c r="D549" s="67" t="s">
        <v>1248</v>
      </c>
      <c r="E549" s="68">
        <v>5187860</v>
      </c>
      <c r="F549" s="63"/>
      <c r="G549" s="63"/>
      <c r="H549" s="63">
        <f t="shared" si="47"/>
        <v>5187860</v>
      </c>
      <c r="I549" s="63"/>
      <c r="J549" s="21" t="s">
        <v>7</v>
      </c>
      <c r="K549" s="22">
        <f t="shared" si="48"/>
        <v>1949771</v>
      </c>
      <c r="L549" s="19">
        <f t="shared" si="45"/>
        <v>1949771</v>
      </c>
      <c r="M549" s="19">
        <f t="shared" si="46"/>
        <v>3238089</v>
      </c>
      <c r="N549" s="3">
        <f t="shared" si="49"/>
        <v>299</v>
      </c>
      <c r="O549" s="70">
        <f t="shared" si="50"/>
        <v>10</v>
      </c>
    </row>
    <row r="550" spans="1:19" ht="17.100000000000001" customHeight="1">
      <c r="A550" s="17" t="s">
        <v>20</v>
      </c>
      <c r="C550" s="97" t="s">
        <v>1227</v>
      </c>
      <c r="D550" s="67" t="s">
        <v>1249</v>
      </c>
      <c r="E550" s="68">
        <v>7442000</v>
      </c>
      <c r="F550" s="63"/>
      <c r="G550" s="63"/>
      <c r="H550" s="63">
        <f t="shared" si="47"/>
        <v>7442000</v>
      </c>
      <c r="I550" s="63"/>
      <c r="J550" s="21" t="s">
        <v>7</v>
      </c>
      <c r="K550" s="22">
        <f t="shared" si="48"/>
        <v>2796952</v>
      </c>
      <c r="L550" s="19">
        <f t="shared" si="45"/>
        <v>2796952</v>
      </c>
      <c r="M550" s="19">
        <f t="shared" si="46"/>
        <v>4645048</v>
      </c>
      <c r="N550" s="3">
        <f t="shared" si="49"/>
        <v>297</v>
      </c>
      <c r="O550" s="70">
        <f t="shared" si="50"/>
        <v>10</v>
      </c>
    </row>
    <row r="551" spans="1:19" ht="17.100000000000001" customHeight="1">
      <c r="A551" s="17" t="s">
        <v>20</v>
      </c>
      <c r="C551" s="97" t="s">
        <v>1228</v>
      </c>
      <c r="D551" s="67" t="s">
        <v>1250</v>
      </c>
      <c r="E551" s="68">
        <v>9627000</v>
      </c>
      <c r="F551" s="63"/>
      <c r="G551" s="63"/>
      <c r="H551" s="63">
        <f t="shared" si="47"/>
        <v>9627000</v>
      </c>
      <c r="I551" s="63"/>
      <c r="J551" s="21" t="s">
        <v>7</v>
      </c>
      <c r="K551" s="22">
        <f t="shared" si="48"/>
        <v>3618148</v>
      </c>
      <c r="L551" s="19">
        <f t="shared" si="45"/>
        <v>3618148</v>
      </c>
      <c r="M551" s="19">
        <f t="shared" si="46"/>
        <v>6008852</v>
      </c>
      <c r="N551" s="3">
        <f t="shared" si="49"/>
        <v>289</v>
      </c>
      <c r="O551" s="70">
        <f t="shared" si="50"/>
        <v>10</v>
      </c>
    </row>
    <row r="552" spans="1:19" ht="17.100000000000001" customHeight="1">
      <c r="A552" s="17" t="s">
        <v>20</v>
      </c>
      <c r="C552" s="97" t="s">
        <v>1229</v>
      </c>
      <c r="D552" s="67" t="s">
        <v>1251</v>
      </c>
      <c r="E552" s="68">
        <v>11278160</v>
      </c>
      <c r="F552" s="63"/>
      <c r="G552" s="63"/>
      <c r="H552" s="63">
        <f t="shared" si="47"/>
        <v>11278160</v>
      </c>
      <c r="I552" s="63"/>
      <c r="J552" s="21" t="s">
        <v>7</v>
      </c>
      <c r="K552" s="22">
        <f t="shared" si="48"/>
        <v>4238708</v>
      </c>
      <c r="L552" s="19">
        <f t="shared" si="45"/>
        <v>4238708</v>
      </c>
      <c r="M552" s="19">
        <f t="shared" si="46"/>
        <v>7039452</v>
      </c>
      <c r="N552" s="3">
        <f t="shared" si="49"/>
        <v>286</v>
      </c>
      <c r="O552" s="70">
        <f t="shared" si="50"/>
        <v>10</v>
      </c>
    </row>
    <row r="553" spans="1:19" ht="17.100000000000001" customHeight="1">
      <c r="A553" s="17" t="s">
        <v>20</v>
      </c>
      <c r="C553" s="97" t="s">
        <v>1230</v>
      </c>
      <c r="D553" s="67" t="s">
        <v>1252</v>
      </c>
      <c r="E553" s="68">
        <v>3640000</v>
      </c>
      <c r="F553" s="63"/>
      <c r="G553" s="63"/>
      <c r="H553" s="63">
        <f t="shared" si="47"/>
        <v>3640000</v>
      </c>
      <c r="I553" s="63"/>
      <c r="J553" s="21" t="s">
        <v>7</v>
      </c>
      <c r="K553" s="22">
        <f t="shared" si="48"/>
        <v>1231230</v>
      </c>
      <c r="L553" s="19">
        <f t="shared" si="45"/>
        <v>1231230</v>
      </c>
      <c r="M553" s="19">
        <f t="shared" si="46"/>
        <v>2408770</v>
      </c>
      <c r="N553" s="3">
        <f t="shared" si="49"/>
        <v>284</v>
      </c>
      <c r="O553" s="70">
        <f t="shared" si="50"/>
        <v>9</v>
      </c>
    </row>
    <row r="554" spans="1:19" ht="17.100000000000001" customHeight="1">
      <c r="A554" s="17" t="s">
        <v>20</v>
      </c>
      <c r="C554" s="97" t="s">
        <v>1231</v>
      </c>
      <c r="D554" s="67" t="s">
        <v>1252</v>
      </c>
      <c r="E554" s="68">
        <v>2900000</v>
      </c>
      <c r="F554" s="63"/>
      <c r="G554" s="63"/>
      <c r="H554" s="63">
        <f t="shared" si="47"/>
        <v>2900000</v>
      </c>
      <c r="I554" s="63"/>
      <c r="J554" s="21" t="s">
        <v>7</v>
      </c>
      <c r="K554" s="22">
        <f t="shared" si="48"/>
        <v>980925</v>
      </c>
      <c r="L554" s="19">
        <f t="shared" si="45"/>
        <v>980925</v>
      </c>
      <c r="M554" s="19">
        <f t="shared" si="46"/>
        <v>1919075</v>
      </c>
      <c r="N554" s="3">
        <f t="shared" si="49"/>
        <v>284</v>
      </c>
      <c r="O554" s="70">
        <f t="shared" si="50"/>
        <v>9</v>
      </c>
    </row>
    <row r="555" spans="1:19" ht="17.100000000000001" customHeight="1">
      <c r="A555" s="17" t="s">
        <v>20</v>
      </c>
      <c r="C555" s="97" t="s">
        <v>1232</v>
      </c>
      <c r="D555" s="67" t="s">
        <v>1253</v>
      </c>
      <c r="E555" s="68">
        <v>2482000</v>
      </c>
      <c r="F555" s="63"/>
      <c r="G555" s="63"/>
      <c r="H555" s="63">
        <f t="shared" si="47"/>
        <v>2482000</v>
      </c>
      <c r="I555" s="63"/>
      <c r="J555" s="21" t="s">
        <v>7</v>
      </c>
      <c r="K555" s="22">
        <f t="shared" si="48"/>
        <v>839537</v>
      </c>
      <c r="L555" s="19">
        <f t="shared" si="45"/>
        <v>839537</v>
      </c>
      <c r="M555" s="19">
        <f t="shared" si="46"/>
        <v>1642463</v>
      </c>
      <c r="N555" s="3">
        <f t="shared" si="49"/>
        <v>282</v>
      </c>
      <c r="O555" s="70">
        <f t="shared" si="50"/>
        <v>9</v>
      </c>
    </row>
    <row r="556" spans="1:19" ht="17.100000000000001" customHeight="1">
      <c r="A556" s="17" t="s">
        <v>20</v>
      </c>
      <c r="C556" s="97" t="s">
        <v>1233</v>
      </c>
      <c r="D556" s="67" t="s">
        <v>1254</v>
      </c>
      <c r="E556" s="68">
        <v>3160000</v>
      </c>
      <c r="F556" s="63"/>
      <c r="G556" s="63"/>
      <c r="H556" s="63">
        <f t="shared" si="47"/>
        <v>3160000</v>
      </c>
      <c r="I556" s="63"/>
      <c r="J556" s="21" t="s">
        <v>7</v>
      </c>
      <c r="K556" s="22">
        <f t="shared" si="48"/>
        <v>1068870</v>
      </c>
      <c r="L556" s="19">
        <f t="shared" si="45"/>
        <v>1068870</v>
      </c>
      <c r="M556" s="19">
        <f t="shared" si="46"/>
        <v>2091130</v>
      </c>
      <c r="N556" s="3">
        <f t="shared" si="49"/>
        <v>272</v>
      </c>
      <c r="O556" s="70">
        <f t="shared" si="50"/>
        <v>9</v>
      </c>
    </row>
    <row r="557" spans="1:19" ht="17.100000000000001" customHeight="1">
      <c r="A557" s="17" t="s">
        <v>20</v>
      </c>
      <c r="C557" s="97" t="s">
        <v>1234</v>
      </c>
      <c r="D557" s="67" t="s">
        <v>1255</v>
      </c>
      <c r="E557" s="68">
        <v>7599200</v>
      </c>
      <c r="F557" s="63"/>
      <c r="G557" s="63"/>
      <c r="H557" s="63">
        <f t="shared" si="47"/>
        <v>7599200</v>
      </c>
      <c r="I557" s="63"/>
      <c r="J557" s="21" t="s">
        <v>7</v>
      </c>
      <c r="K557" s="22">
        <f t="shared" si="48"/>
        <v>2570429</v>
      </c>
      <c r="L557" s="19">
        <f t="shared" si="45"/>
        <v>2570429</v>
      </c>
      <c r="M557" s="19">
        <f t="shared" si="46"/>
        <v>5028771</v>
      </c>
      <c r="N557" s="3">
        <f t="shared" si="49"/>
        <v>258</v>
      </c>
      <c r="O557" s="70">
        <f t="shared" si="50"/>
        <v>9</v>
      </c>
    </row>
    <row r="558" spans="1:19" ht="17.100000000000001" customHeight="1">
      <c r="A558" s="17" t="s">
        <v>20</v>
      </c>
      <c r="C558" s="97" t="s">
        <v>1235</v>
      </c>
      <c r="D558" s="67" t="s">
        <v>1256</v>
      </c>
      <c r="E558" s="68">
        <v>1980000</v>
      </c>
      <c r="F558" s="63"/>
      <c r="G558" s="63"/>
      <c r="H558" s="63">
        <f t="shared" si="47"/>
        <v>1980000</v>
      </c>
      <c r="I558" s="63"/>
      <c r="J558" s="21" t="s">
        <v>7</v>
      </c>
      <c r="K558" s="22">
        <f t="shared" si="48"/>
        <v>595320</v>
      </c>
      <c r="L558" s="19">
        <f t="shared" si="45"/>
        <v>595320</v>
      </c>
      <c r="M558" s="19">
        <f t="shared" si="46"/>
        <v>1384680</v>
      </c>
      <c r="N558" s="3">
        <f t="shared" si="49"/>
        <v>227</v>
      </c>
      <c r="O558" s="70">
        <f t="shared" si="50"/>
        <v>8</v>
      </c>
    </row>
    <row r="559" spans="1:19" ht="17.100000000000001" customHeight="1">
      <c r="A559" s="17" t="s">
        <v>20</v>
      </c>
      <c r="C559" s="97" t="s">
        <v>1236</v>
      </c>
      <c r="D559" s="67" t="s">
        <v>1256</v>
      </c>
      <c r="E559" s="68">
        <v>786000</v>
      </c>
      <c r="F559" s="63"/>
      <c r="G559" s="63"/>
      <c r="H559" s="63">
        <f t="shared" si="47"/>
        <v>786000</v>
      </c>
      <c r="I559" s="63"/>
      <c r="J559" s="21" t="s">
        <v>7</v>
      </c>
      <c r="K559" s="22">
        <f t="shared" si="48"/>
        <v>236324</v>
      </c>
      <c r="L559" s="19">
        <f t="shared" si="45"/>
        <v>236324</v>
      </c>
      <c r="M559" s="19">
        <f t="shared" si="46"/>
        <v>549676</v>
      </c>
      <c r="N559" s="3">
        <f t="shared" si="49"/>
        <v>227</v>
      </c>
      <c r="O559" s="70">
        <f t="shared" si="50"/>
        <v>8</v>
      </c>
    </row>
    <row r="560" spans="1:19" ht="17.100000000000001" customHeight="1">
      <c r="A560" s="17" t="s">
        <v>20</v>
      </c>
      <c r="C560" s="97" t="s">
        <v>1237</v>
      </c>
      <c r="D560" s="67" t="s">
        <v>1257</v>
      </c>
      <c r="E560" s="68">
        <v>24990540</v>
      </c>
      <c r="F560" s="63"/>
      <c r="G560" s="63"/>
      <c r="H560" s="63">
        <f t="shared" si="47"/>
        <v>24990540</v>
      </c>
      <c r="I560" s="63"/>
      <c r="J560" s="21" t="s">
        <v>7</v>
      </c>
      <c r="K560" s="22">
        <f t="shared" si="48"/>
        <v>6574595</v>
      </c>
      <c r="L560" s="19">
        <f t="shared" si="45"/>
        <v>6574595</v>
      </c>
      <c r="M560" s="19">
        <f t="shared" si="46"/>
        <v>18415945</v>
      </c>
      <c r="N560" s="3">
        <f t="shared" si="49"/>
        <v>207</v>
      </c>
      <c r="O560" s="70">
        <f t="shared" si="50"/>
        <v>7</v>
      </c>
    </row>
    <row r="561" spans="1:16" ht="17.100000000000001" customHeight="1">
      <c r="A561" s="17" t="s">
        <v>20</v>
      </c>
      <c r="C561" s="97" t="s">
        <v>1238</v>
      </c>
      <c r="D561" s="67" t="s">
        <v>1258</v>
      </c>
      <c r="E561" s="68">
        <v>1960000</v>
      </c>
      <c r="F561" s="63"/>
      <c r="G561" s="63"/>
      <c r="H561" s="63">
        <f t="shared" si="47"/>
        <v>1960000</v>
      </c>
      <c r="I561" s="63"/>
      <c r="J561" s="21" t="s">
        <v>7</v>
      </c>
      <c r="K561" s="22">
        <f t="shared" si="48"/>
        <v>515643</v>
      </c>
      <c r="L561" s="19">
        <f t="shared" si="45"/>
        <v>515643</v>
      </c>
      <c r="M561" s="19">
        <f t="shared" si="46"/>
        <v>1444357</v>
      </c>
      <c r="N561" s="3">
        <f t="shared" si="49"/>
        <v>205</v>
      </c>
      <c r="O561" s="70">
        <f t="shared" si="50"/>
        <v>7</v>
      </c>
    </row>
    <row r="562" spans="1:16" ht="17.100000000000001" customHeight="1">
      <c r="A562" s="17" t="s">
        <v>20</v>
      </c>
      <c r="C562" s="97" t="s">
        <v>1239</v>
      </c>
      <c r="D562" s="67" t="s">
        <v>1259</v>
      </c>
      <c r="E562" s="68">
        <v>290000</v>
      </c>
      <c r="F562" s="63"/>
      <c r="G562" s="63"/>
      <c r="H562" s="63">
        <f t="shared" si="47"/>
        <v>290000</v>
      </c>
      <c r="I562" s="63"/>
      <c r="J562" s="21" t="s">
        <v>7</v>
      </c>
      <c r="K562" s="22">
        <f t="shared" si="48"/>
        <v>76294</v>
      </c>
      <c r="L562" s="19">
        <f t="shared" si="45"/>
        <v>76294</v>
      </c>
      <c r="M562" s="19">
        <f t="shared" si="46"/>
        <v>213706</v>
      </c>
      <c r="N562" s="3">
        <f t="shared" si="49"/>
        <v>199</v>
      </c>
      <c r="O562" s="70">
        <f t="shared" si="50"/>
        <v>7</v>
      </c>
    </row>
    <row r="563" spans="1:16" ht="17.100000000000001" customHeight="1">
      <c r="A563" s="17" t="s">
        <v>20</v>
      </c>
      <c r="C563" s="97" t="s">
        <v>1240</v>
      </c>
      <c r="D563" s="67" t="s">
        <v>1260</v>
      </c>
      <c r="E563" s="68">
        <v>14500000</v>
      </c>
      <c r="F563" s="63"/>
      <c r="G563" s="63"/>
      <c r="H563" s="63">
        <f t="shared" si="47"/>
        <v>14500000</v>
      </c>
      <c r="I563" s="63"/>
      <c r="J563" s="21" t="s">
        <v>7</v>
      </c>
      <c r="K563" s="22">
        <f t="shared" si="48"/>
        <v>3269750</v>
      </c>
      <c r="L563" s="19">
        <f t="shared" si="45"/>
        <v>3269750</v>
      </c>
      <c r="M563" s="19">
        <f t="shared" si="46"/>
        <v>11230250</v>
      </c>
      <c r="N563" s="3">
        <f t="shared" si="49"/>
        <v>180</v>
      </c>
      <c r="O563" s="70">
        <f t="shared" si="50"/>
        <v>6</v>
      </c>
    </row>
    <row r="564" spans="1:16" ht="17.100000000000001" customHeight="1">
      <c r="A564" s="17" t="s">
        <v>20</v>
      </c>
      <c r="C564" s="97" t="s">
        <v>1241</v>
      </c>
      <c r="D564" s="67" t="s">
        <v>1261</v>
      </c>
      <c r="E564" s="68">
        <v>6167470</v>
      </c>
      <c r="F564" s="63"/>
      <c r="G564" s="63"/>
      <c r="H564" s="63">
        <f t="shared" si="47"/>
        <v>6167470</v>
      </c>
      <c r="I564" s="63"/>
      <c r="J564" s="21" t="s">
        <v>7</v>
      </c>
      <c r="K564" s="22">
        <f t="shared" si="48"/>
        <v>1158970</v>
      </c>
      <c r="L564" s="19">
        <f t="shared" si="45"/>
        <v>1158970</v>
      </c>
      <c r="M564" s="19">
        <f t="shared" si="46"/>
        <v>5008500</v>
      </c>
      <c r="N564" s="3">
        <f t="shared" si="49"/>
        <v>157</v>
      </c>
      <c r="O564" s="70">
        <f t="shared" si="50"/>
        <v>5</v>
      </c>
    </row>
    <row r="565" spans="1:16" ht="17.100000000000001" customHeight="1">
      <c r="A565" s="17" t="s">
        <v>20</v>
      </c>
      <c r="C565" s="97" t="s">
        <v>1242</v>
      </c>
      <c r="D565" s="67" t="s">
        <v>1262</v>
      </c>
      <c r="E565" s="68">
        <v>1936000</v>
      </c>
      <c r="F565" s="63"/>
      <c r="G565" s="63"/>
      <c r="H565" s="63">
        <f t="shared" si="47"/>
        <v>1936000</v>
      </c>
      <c r="I565" s="63"/>
      <c r="J565" s="21" t="s">
        <v>7</v>
      </c>
      <c r="K565" s="22">
        <f t="shared" si="48"/>
        <v>363807</v>
      </c>
      <c r="L565" s="19">
        <f t="shared" si="45"/>
        <v>363807</v>
      </c>
      <c r="M565" s="19">
        <f t="shared" si="46"/>
        <v>1572193</v>
      </c>
      <c r="N565" s="3">
        <f t="shared" si="49"/>
        <v>136</v>
      </c>
      <c r="O565" s="70">
        <f t="shared" si="50"/>
        <v>5</v>
      </c>
    </row>
    <row r="566" spans="1:16" ht="17.100000000000001" customHeight="1">
      <c r="A566" s="17" t="s">
        <v>20</v>
      </c>
      <c r="C566" s="97" t="s">
        <v>1243</v>
      </c>
      <c r="D566" s="67" t="s">
        <v>1263</v>
      </c>
      <c r="E566" s="68">
        <v>1668510</v>
      </c>
      <c r="F566" s="63"/>
      <c r="G566" s="63"/>
      <c r="H566" s="63">
        <f t="shared" si="47"/>
        <v>1668510</v>
      </c>
      <c r="I566" s="63"/>
      <c r="J566" s="21" t="s">
        <v>7</v>
      </c>
      <c r="K566" s="22">
        <f t="shared" si="48"/>
        <v>250833</v>
      </c>
      <c r="L566" s="19">
        <f t="shared" si="45"/>
        <v>250833</v>
      </c>
      <c r="M566" s="19">
        <f t="shared" si="46"/>
        <v>1417677</v>
      </c>
      <c r="N566" s="3">
        <f t="shared" si="49"/>
        <v>129</v>
      </c>
      <c r="O566" s="70">
        <f t="shared" si="50"/>
        <v>4</v>
      </c>
    </row>
    <row r="567" spans="1:16" ht="17.100000000000001" customHeight="1">
      <c r="A567" s="17" t="s">
        <v>20</v>
      </c>
      <c r="C567" s="97" t="s">
        <v>1244</v>
      </c>
      <c r="D567" s="67" t="s">
        <v>1264</v>
      </c>
      <c r="E567" s="68">
        <v>1430000</v>
      </c>
      <c r="F567" s="63"/>
      <c r="G567" s="63"/>
      <c r="H567" s="63">
        <f t="shared" si="47"/>
        <v>1430000</v>
      </c>
      <c r="I567" s="63"/>
      <c r="J567" s="21" t="s">
        <v>7</v>
      </c>
      <c r="K567" s="22">
        <f t="shared" si="48"/>
        <v>214977</v>
      </c>
      <c r="L567" s="19">
        <f t="shared" si="45"/>
        <v>214977</v>
      </c>
      <c r="M567" s="19">
        <f t="shared" si="46"/>
        <v>1215023</v>
      </c>
      <c r="N567" s="3">
        <f t="shared" si="49"/>
        <v>122</v>
      </c>
      <c r="O567" s="70">
        <f t="shared" si="50"/>
        <v>4</v>
      </c>
    </row>
    <row r="568" spans="1:16" ht="17.100000000000001" customHeight="1">
      <c r="A568" s="17" t="s">
        <v>20</v>
      </c>
      <c r="C568" s="97" t="s">
        <v>1245</v>
      </c>
      <c r="D568" s="67" t="s">
        <v>1265</v>
      </c>
      <c r="E568" s="68">
        <v>8323310</v>
      </c>
      <c r="F568" s="63"/>
      <c r="G568" s="63"/>
      <c r="H568" s="63">
        <f t="shared" si="47"/>
        <v>8323310</v>
      </c>
      <c r="I568" s="63"/>
      <c r="J568" s="21" t="s">
        <v>7</v>
      </c>
      <c r="K568" s="22">
        <f t="shared" si="48"/>
        <v>1251271</v>
      </c>
      <c r="L568" s="19">
        <f t="shared" si="45"/>
        <v>1251271</v>
      </c>
      <c r="M568" s="19">
        <f t="shared" si="46"/>
        <v>7072039</v>
      </c>
      <c r="N568" s="3">
        <f t="shared" si="49"/>
        <v>109</v>
      </c>
      <c r="O568" s="70">
        <f t="shared" si="50"/>
        <v>4</v>
      </c>
    </row>
    <row r="569" spans="1:16" ht="17.100000000000001" customHeight="1">
      <c r="A569" s="17" t="s">
        <v>20</v>
      </c>
      <c r="C569" s="98" t="s">
        <v>1246</v>
      </c>
      <c r="D569" s="67" t="s">
        <v>1266</v>
      </c>
      <c r="E569" s="68">
        <v>1573000</v>
      </c>
      <c r="F569" s="63"/>
      <c r="G569" s="63"/>
      <c r="H569" s="63">
        <f t="shared" si="47"/>
        <v>1573000</v>
      </c>
      <c r="I569" s="63"/>
      <c r="J569" s="21" t="s">
        <v>7</v>
      </c>
      <c r="K569" s="22">
        <f t="shared" si="48"/>
        <v>236474</v>
      </c>
      <c r="L569" s="19">
        <f t="shared" si="45"/>
        <v>236474</v>
      </c>
      <c r="M569" s="19">
        <f t="shared" si="46"/>
        <v>1336526</v>
      </c>
      <c r="N569" s="3">
        <f t="shared" si="49"/>
        <v>107</v>
      </c>
      <c r="O569" s="70">
        <f t="shared" si="50"/>
        <v>4</v>
      </c>
    </row>
    <row r="570" spans="1:16" ht="17.100000000000001" customHeight="1">
      <c r="A570" s="17" t="s">
        <v>20</v>
      </c>
      <c r="C570" s="99" t="s">
        <v>1296</v>
      </c>
      <c r="D570" s="67">
        <v>43006</v>
      </c>
      <c r="E570" s="68">
        <v>1496000</v>
      </c>
      <c r="F570" s="63"/>
      <c r="G570" s="63"/>
      <c r="H570" s="63">
        <f t="shared" si="47"/>
        <v>1496000</v>
      </c>
      <c r="I570" s="63"/>
      <c r="J570" s="21" t="s">
        <v>7</v>
      </c>
      <c r="K570" s="22">
        <f t="shared" ref="K570:K573" si="51">ROUND((H570)*O570/12*0.451,0)</f>
        <v>168674</v>
      </c>
      <c r="L570" s="19">
        <f t="shared" ref="L570:L575" si="52">F570+K570</f>
        <v>168674</v>
      </c>
      <c r="M570" s="19">
        <f t="shared" ref="M570:M575" si="53">E570-L570</f>
        <v>1327326</v>
      </c>
      <c r="N570" s="3">
        <f t="shared" ref="N570:N575" si="54">N$2-D570</f>
        <v>94</v>
      </c>
      <c r="O570" s="70">
        <f t="shared" ref="O570:O575" si="55">ROUND(N570/30,0)</f>
        <v>3</v>
      </c>
    </row>
    <row r="571" spans="1:16" ht="17.100000000000001" customHeight="1">
      <c r="A571" s="17" t="s">
        <v>20</v>
      </c>
      <c r="C571" s="99" t="s">
        <v>1295</v>
      </c>
      <c r="D571" s="67">
        <v>43025</v>
      </c>
      <c r="E571" s="68">
        <v>1990000</v>
      </c>
      <c r="F571" s="63"/>
      <c r="G571" s="63"/>
      <c r="H571" s="63">
        <f t="shared" si="47"/>
        <v>1990000</v>
      </c>
      <c r="I571" s="63"/>
      <c r="J571" s="21" t="s">
        <v>7</v>
      </c>
      <c r="K571" s="22">
        <f t="shared" si="51"/>
        <v>224373</v>
      </c>
      <c r="L571" s="19">
        <f t="shared" si="52"/>
        <v>224373</v>
      </c>
      <c r="M571" s="19">
        <f t="shared" si="53"/>
        <v>1765627</v>
      </c>
      <c r="N571" s="3">
        <f t="shared" si="54"/>
        <v>75</v>
      </c>
      <c r="O571" s="70">
        <f t="shared" si="55"/>
        <v>3</v>
      </c>
    </row>
    <row r="572" spans="1:16" ht="17.100000000000001" customHeight="1">
      <c r="A572" s="17" t="s">
        <v>20</v>
      </c>
      <c r="C572" s="97" t="s">
        <v>1297</v>
      </c>
      <c r="D572" s="67">
        <v>43055</v>
      </c>
      <c r="E572" s="68">
        <v>11198000</v>
      </c>
      <c r="F572" s="63"/>
      <c r="G572" s="63"/>
      <c r="H572" s="63">
        <f t="shared" si="47"/>
        <v>11198000</v>
      </c>
      <c r="I572" s="63"/>
      <c r="J572" s="21" t="s">
        <v>7</v>
      </c>
      <c r="K572" s="22">
        <f t="shared" si="51"/>
        <v>841716</v>
      </c>
      <c r="L572" s="19">
        <f t="shared" si="52"/>
        <v>841716</v>
      </c>
      <c r="M572" s="19">
        <f t="shared" si="53"/>
        <v>10356284</v>
      </c>
      <c r="N572" s="3">
        <f t="shared" si="54"/>
        <v>45</v>
      </c>
      <c r="O572" s="70">
        <f t="shared" si="55"/>
        <v>2</v>
      </c>
    </row>
    <row r="573" spans="1:16" ht="17.100000000000001" customHeight="1">
      <c r="A573" s="17" t="s">
        <v>20</v>
      </c>
      <c r="C573" s="97" t="s">
        <v>1297</v>
      </c>
      <c r="D573" s="67">
        <v>43055</v>
      </c>
      <c r="E573" s="68">
        <v>1815000</v>
      </c>
      <c r="F573" s="63"/>
      <c r="G573" s="63"/>
      <c r="H573" s="63">
        <f t="shared" si="47"/>
        <v>1815000</v>
      </c>
      <c r="I573" s="63"/>
      <c r="J573" s="21" t="s">
        <v>7</v>
      </c>
      <c r="K573" s="22">
        <f t="shared" si="51"/>
        <v>136428</v>
      </c>
      <c r="L573" s="19">
        <f t="shared" si="52"/>
        <v>136428</v>
      </c>
      <c r="M573" s="19">
        <f t="shared" si="53"/>
        <v>1678572</v>
      </c>
      <c r="N573" s="3">
        <f t="shared" si="54"/>
        <v>45</v>
      </c>
      <c r="O573" s="70">
        <f t="shared" si="55"/>
        <v>2</v>
      </c>
    </row>
    <row r="574" spans="1:16" ht="17.100000000000001" customHeight="1">
      <c r="A574" s="17" t="s">
        <v>20</v>
      </c>
      <c r="C574" s="97" t="s">
        <v>1298</v>
      </c>
      <c r="D574" s="67">
        <v>43055</v>
      </c>
      <c r="E574" s="68">
        <v>2500000</v>
      </c>
      <c r="F574" s="63"/>
      <c r="G574" s="63"/>
      <c r="H574" s="63">
        <f t="shared" si="47"/>
        <v>2500000</v>
      </c>
      <c r="I574" s="63"/>
      <c r="J574" s="21" t="s">
        <v>7</v>
      </c>
      <c r="K574" s="22">
        <f>ROUND((H574)*O574/12*0.451,0)</f>
        <v>187917</v>
      </c>
      <c r="L574" s="19">
        <f>F574+K574</f>
        <v>187917</v>
      </c>
      <c r="M574" s="19">
        <f>E574-L574</f>
        <v>2312083</v>
      </c>
      <c r="N574" s="3">
        <f t="shared" si="54"/>
        <v>45</v>
      </c>
      <c r="O574" s="70">
        <f t="shared" si="55"/>
        <v>2</v>
      </c>
    </row>
    <row r="575" spans="1:16" ht="17.100000000000001" customHeight="1">
      <c r="A575" s="17" t="s">
        <v>20</v>
      </c>
      <c r="C575" s="97" t="s">
        <v>1299</v>
      </c>
      <c r="D575" s="67">
        <v>43061</v>
      </c>
      <c r="E575" s="68">
        <v>344900</v>
      </c>
      <c r="F575" s="63"/>
      <c r="G575" s="63"/>
      <c r="H575" s="63">
        <f t="shared" si="47"/>
        <v>344900</v>
      </c>
      <c r="I575" s="63"/>
      <c r="J575" s="21" t="s">
        <v>7</v>
      </c>
      <c r="K575" s="22">
        <f>ROUND((H575)*O575/12*0.451,0)-1</f>
        <v>12961</v>
      </c>
      <c r="L575" s="19">
        <f t="shared" si="52"/>
        <v>12961</v>
      </c>
      <c r="M575" s="19">
        <f t="shared" si="53"/>
        <v>331939</v>
      </c>
      <c r="N575" s="3">
        <f t="shared" si="54"/>
        <v>39</v>
      </c>
      <c r="O575" s="70">
        <f t="shared" si="55"/>
        <v>1</v>
      </c>
    </row>
    <row r="576" spans="1:16" ht="24" customHeight="1">
      <c r="A576" s="148" t="s">
        <v>1041</v>
      </c>
      <c r="B576" s="149"/>
      <c r="C576" s="149"/>
      <c r="D576" s="149"/>
      <c r="E576" s="108">
        <f>SUM(E11:E575)</f>
        <v>1748834468</v>
      </c>
      <c r="F576" s="50">
        <f t="shared" ref="F576:I576" si="56">SUM(F11:F575)</f>
        <v>1392719858.8816671</v>
      </c>
      <c r="G576" s="50">
        <f t="shared" si="56"/>
        <v>216276659.11833331</v>
      </c>
      <c r="H576" s="50">
        <f t="shared" si="56"/>
        <v>139837950</v>
      </c>
      <c r="I576" s="50">
        <f t="shared" si="56"/>
        <v>0</v>
      </c>
      <c r="J576" s="50">
        <f>SUM(J11:J484)</f>
        <v>0</v>
      </c>
      <c r="K576" s="56">
        <f>SUM(K11:K575)</f>
        <v>138328630</v>
      </c>
      <c r="L576" s="108">
        <f t="shared" ref="L576:M576" si="57">SUM(L11:L575)</f>
        <v>1531048488.8816671</v>
      </c>
      <c r="M576" s="50">
        <f t="shared" si="57"/>
        <v>217785979.11833334</v>
      </c>
      <c r="P576" s="3" t="s">
        <v>1277</v>
      </c>
    </row>
    <row r="577" spans="1:17" ht="17.100000000000001" customHeight="1">
      <c r="A577" s="17" t="s">
        <v>1045</v>
      </c>
      <c r="B577" s="17" t="s">
        <v>196</v>
      </c>
      <c r="C577" s="35" t="s">
        <v>1077</v>
      </c>
      <c r="D577" s="17" t="s">
        <v>197</v>
      </c>
      <c r="E577" s="19">
        <v>176000</v>
      </c>
      <c r="F577" s="20">
        <v>176000</v>
      </c>
      <c r="G577" s="19">
        <f t="shared" ref="G577:G640" si="58">E577-F577</f>
        <v>0</v>
      </c>
      <c r="H577" s="19">
        <v>0</v>
      </c>
      <c r="I577" s="19">
        <v>0</v>
      </c>
      <c r="J577" s="94">
        <v>0.2</v>
      </c>
      <c r="K577" s="22">
        <f>ROUND((G577+H577)*0.2,0)</f>
        <v>0</v>
      </c>
      <c r="L577" s="19">
        <f t="shared" ref="L577:L640" si="59">F577+K577</f>
        <v>176000</v>
      </c>
      <c r="M577" s="20">
        <f t="shared" ref="M577:M640" si="60">E577-L577</f>
        <v>0</v>
      </c>
    </row>
    <row r="578" spans="1:17" ht="17.100000000000001" customHeight="1">
      <c r="A578" s="17" t="s">
        <v>1045</v>
      </c>
      <c r="B578" s="17" t="s">
        <v>205</v>
      </c>
      <c r="C578" s="35" t="s">
        <v>1078</v>
      </c>
      <c r="D578" s="17" t="s">
        <v>206</v>
      </c>
      <c r="E578" s="19">
        <v>8580000</v>
      </c>
      <c r="F578" s="20">
        <v>8580000</v>
      </c>
      <c r="G578" s="19">
        <f t="shared" si="58"/>
        <v>0</v>
      </c>
      <c r="H578" s="19">
        <v>0</v>
      </c>
      <c r="I578" s="19">
        <v>0</v>
      </c>
      <c r="J578" s="94">
        <v>0.2</v>
      </c>
      <c r="K578" s="22">
        <f t="shared" ref="K578:K616" si="61">ROUND((G578+H578)*0.2,0)</f>
        <v>0</v>
      </c>
      <c r="L578" s="19">
        <f t="shared" si="59"/>
        <v>8580000</v>
      </c>
      <c r="M578" s="20">
        <f t="shared" si="60"/>
        <v>0</v>
      </c>
    </row>
    <row r="579" spans="1:17" ht="17.100000000000001" customHeight="1">
      <c r="A579" s="17" t="s">
        <v>1045</v>
      </c>
      <c r="B579" s="17" t="s">
        <v>207</v>
      </c>
      <c r="C579" s="35" t="s">
        <v>1046</v>
      </c>
      <c r="D579" s="17" t="s">
        <v>208</v>
      </c>
      <c r="E579" s="19">
        <v>2062360</v>
      </c>
      <c r="F579" s="20">
        <v>2062360</v>
      </c>
      <c r="G579" s="19">
        <f t="shared" si="58"/>
        <v>0</v>
      </c>
      <c r="H579" s="19">
        <v>0</v>
      </c>
      <c r="I579" s="19">
        <v>0</v>
      </c>
      <c r="J579" s="94">
        <v>0.2</v>
      </c>
      <c r="K579" s="22">
        <f t="shared" si="61"/>
        <v>0</v>
      </c>
      <c r="L579" s="19">
        <f t="shared" si="59"/>
        <v>2062360</v>
      </c>
      <c r="M579" s="20">
        <f t="shared" si="60"/>
        <v>0</v>
      </c>
    </row>
    <row r="580" spans="1:17" ht="17.100000000000001" customHeight="1">
      <c r="A580" s="17" t="s">
        <v>1045</v>
      </c>
      <c r="B580" s="17" t="s">
        <v>213</v>
      </c>
      <c r="C580" s="35" t="s">
        <v>1079</v>
      </c>
      <c r="D580" s="17" t="s">
        <v>214</v>
      </c>
      <c r="E580" s="19">
        <v>2227500</v>
      </c>
      <c r="F580" s="20">
        <v>2227500</v>
      </c>
      <c r="G580" s="19">
        <f t="shared" si="58"/>
        <v>0</v>
      </c>
      <c r="H580" s="19">
        <v>0</v>
      </c>
      <c r="I580" s="19">
        <v>0</v>
      </c>
      <c r="J580" s="94">
        <v>0.2</v>
      </c>
      <c r="K580" s="22">
        <f t="shared" si="61"/>
        <v>0</v>
      </c>
      <c r="L580" s="19">
        <f t="shared" si="59"/>
        <v>2227500</v>
      </c>
      <c r="M580" s="20">
        <f t="shared" si="60"/>
        <v>0</v>
      </c>
    </row>
    <row r="581" spans="1:17" ht="17.100000000000001" customHeight="1">
      <c r="A581" s="17" t="s">
        <v>1045</v>
      </c>
      <c r="B581" s="17" t="s">
        <v>221</v>
      </c>
      <c r="C581" s="35" t="s">
        <v>1080</v>
      </c>
      <c r="D581" s="17" t="s">
        <v>220</v>
      </c>
      <c r="E581" s="19">
        <v>570810</v>
      </c>
      <c r="F581" s="20">
        <v>570810</v>
      </c>
      <c r="G581" s="19">
        <f t="shared" si="58"/>
        <v>0</v>
      </c>
      <c r="H581" s="19">
        <v>0</v>
      </c>
      <c r="I581" s="19">
        <v>0</v>
      </c>
      <c r="J581" s="94">
        <v>0.2</v>
      </c>
      <c r="K581" s="22">
        <f t="shared" si="61"/>
        <v>0</v>
      </c>
      <c r="L581" s="19">
        <f t="shared" si="59"/>
        <v>570810</v>
      </c>
      <c r="M581" s="20">
        <f t="shared" si="60"/>
        <v>0</v>
      </c>
    </row>
    <row r="582" spans="1:17" ht="17.100000000000001" customHeight="1">
      <c r="A582" s="17" t="s">
        <v>1045</v>
      </c>
      <c r="B582" s="17" t="s">
        <v>247</v>
      </c>
      <c r="C582" s="35" t="s">
        <v>1047</v>
      </c>
      <c r="D582" s="17" t="s">
        <v>246</v>
      </c>
      <c r="E582" s="19">
        <v>5280000</v>
      </c>
      <c r="F582" s="20">
        <v>5280000</v>
      </c>
      <c r="G582" s="19">
        <f t="shared" si="58"/>
        <v>0</v>
      </c>
      <c r="H582" s="19">
        <v>0</v>
      </c>
      <c r="I582" s="19">
        <v>0</v>
      </c>
      <c r="J582" s="94">
        <v>0.2</v>
      </c>
      <c r="K582" s="22">
        <f t="shared" si="61"/>
        <v>0</v>
      </c>
      <c r="L582" s="19">
        <f t="shared" si="59"/>
        <v>5280000</v>
      </c>
      <c r="M582" s="20">
        <f t="shared" si="60"/>
        <v>0</v>
      </c>
    </row>
    <row r="583" spans="1:17" s="3" customFormat="1" ht="17.100000000000001" customHeight="1">
      <c r="A583" s="17" t="s">
        <v>1045</v>
      </c>
      <c r="B583" s="17" t="s">
        <v>245</v>
      </c>
      <c r="C583" s="35" t="s">
        <v>1048</v>
      </c>
      <c r="D583" s="17" t="s">
        <v>246</v>
      </c>
      <c r="E583" s="19">
        <v>3151500</v>
      </c>
      <c r="F583" s="20">
        <v>3151500</v>
      </c>
      <c r="G583" s="19">
        <f t="shared" si="58"/>
        <v>0</v>
      </c>
      <c r="H583" s="19">
        <v>0</v>
      </c>
      <c r="I583" s="19">
        <v>0</v>
      </c>
      <c r="J583" s="94">
        <v>0.2</v>
      </c>
      <c r="K583" s="22">
        <f t="shared" si="61"/>
        <v>0</v>
      </c>
      <c r="L583" s="19">
        <f t="shared" si="59"/>
        <v>3151500</v>
      </c>
      <c r="M583" s="20">
        <f t="shared" si="60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253</v>
      </c>
      <c r="C584" s="35" t="s">
        <v>1081</v>
      </c>
      <c r="D584" s="17" t="s">
        <v>254</v>
      </c>
      <c r="E584" s="19">
        <v>94380</v>
      </c>
      <c r="F584" s="20">
        <v>94380</v>
      </c>
      <c r="G584" s="19">
        <f t="shared" si="58"/>
        <v>0</v>
      </c>
      <c r="H584" s="19">
        <v>0</v>
      </c>
      <c r="I584" s="19">
        <v>0</v>
      </c>
      <c r="J584" s="94">
        <v>0.2</v>
      </c>
      <c r="K584" s="22">
        <f t="shared" si="61"/>
        <v>0</v>
      </c>
      <c r="L584" s="19">
        <f t="shared" si="59"/>
        <v>94380</v>
      </c>
      <c r="M584" s="20">
        <f t="shared" si="60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258</v>
      </c>
      <c r="C585" s="35" t="s">
        <v>1049</v>
      </c>
      <c r="D585" s="17" t="s">
        <v>259</v>
      </c>
      <c r="E585" s="19">
        <v>2445300</v>
      </c>
      <c r="F585" s="20">
        <v>2445300</v>
      </c>
      <c r="G585" s="19">
        <f t="shared" si="58"/>
        <v>0</v>
      </c>
      <c r="H585" s="19">
        <v>0</v>
      </c>
      <c r="I585" s="19">
        <v>0</v>
      </c>
      <c r="J585" s="94">
        <v>0.2</v>
      </c>
      <c r="K585" s="22">
        <f t="shared" si="61"/>
        <v>0</v>
      </c>
      <c r="L585" s="19">
        <f t="shared" si="59"/>
        <v>2445300</v>
      </c>
      <c r="M585" s="20">
        <f t="shared" si="60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303</v>
      </c>
      <c r="C586" s="35" t="s">
        <v>1050</v>
      </c>
      <c r="D586" s="17" t="s">
        <v>304</v>
      </c>
      <c r="E586" s="19">
        <v>660000</v>
      </c>
      <c r="F586" s="20">
        <v>660000</v>
      </c>
      <c r="G586" s="19">
        <f t="shared" si="58"/>
        <v>0</v>
      </c>
      <c r="H586" s="19">
        <v>0</v>
      </c>
      <c r="I586" s="19">
        <v>0</v>
      </c>
      <c r="J586" s="94">
        <v>0.2</v>
      </c>
      <c r="K586" s="22">
        <f t="shared" si="61"/>
        <v>0</v>
      </c>
      <c r="L586" s="19">
        <f t="shared" si="59"/>
        <v>660000</v>
      </c>
      <c r="M586" s="20">
        <f t="shared" si="60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367</v>
      </c>
      <c r="C587" s="35" t="s">
        <v>1047</v>
      </c>
      <c r="D587" s="17" t="s">
        <v>368</v>
      </c>
      <c r="E587" s="19">
        <v>5280000</v>
      </c>
      <c r="F587" s="20">
        <v>5280000</v>
      </c>
      <c r="G587" s="19">
        <f t="shared" si="58"/>
        <v>0</v>
      </c>
      <c r="H587" s="19">
        <v>0</v>
      </c>
      <c r="I587" s="19">
        <v>0</v>
      </c>
      <c r="J587" s="94">
        <v>0.2</v>
      </c>
      <c r="K587" s="22">
        <f t="shared" si="61"/>
        <v>0</v>
      </c>
      <c r="L587" s="19">
        <f t="shared" si="59"/>
        <v>5280000</v>
      </c>
      <c r="M587" s="20">
        <f t="shared" si="60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372</v>
      </c>
      <c r="C588" s="35" t="s">
        <v>1051</v>
      </c>
      <c r="D588" s="17" t="s">
        <v>373</v>
      </c>
      <c r="E588" s="19">
        <v>3888900</v>
      </c>
      <c r="F588" s="20">
        <v>3888900</v>
      </c>
      <c r="G588" s="19">
        <f t="shared" si="58"/>
        <v>0</v>
      </c>
      <c r="H588" s="19">
        <v>0</v>
      </c>
      <c r="I588" s="19">
        <v>0</v>
      </c>
      <c r="J588" s="94">
        <v>0.2</v>
      </c>
      <c r="K588" s="22">
        <f t="shared" si="61"/>
        <v>0</v>
      </c>
      <c r="L588" s="19">
        <f t="shared" si="59"/>
        <v>3888900</v>
      </c>
      <c r="M588" s="20">
        <f t="shared" si="60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462</v>
      </c>
      <c r="C589" s="35" t="s">
        <v>1052</v>
      </c>
      <c r="D589" s="17" t="s">
        <v>463</v>
      </c>
      <c r="E589" s="19">
        <v>1169300</v>
      </c>
      <c r="F589" s="20">
        <v>1169300</v>
      </c>
      <c r="G589" s="19">
        <f t="shared" si="58"/>
        <v>0</v>
      </c>
      <c r="H589" s="19">
        <v>0</v>
      </c>
      <c r="I589" s="19">
        <v>0</v>
      </c>
      <c r="J589" s="94">
        <v>0.2</v>
      </c>
      <c r="K589" s="22">
        <f t="shared" si="61"/>
        <v>0</v>
      </c>
      <c r="L589" s="19">
        <f t="shared" si="59"/>
        <v>1169300</v>
      </c>
      <c r="M589" s="20">
        <f t="shared" si="60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466</v>
      </c>
      <c r="C590" s="35" t="s">
        <v>1053</v>
      </c>
      <c r="D590" s="17" t="s">
        <v>465</v>
      </c>
      <c r="E590" s="19">
        <v>599500</v>
      </c>
      <c r="F590" s="20">
        <v>599500</v>
      </c>
      <c r="G590" s="19">
        <f t="shared" si="58"/>
        <v>0</v>
      </c>
      <c r="H590" s="19">
        <v>0</v>
      </c>
      <c r="I590" s="19">
        <v>0</v>
      </c>
      <c r="J590" s="94">
        <v>0.2</v>
      </c>
      <c r="K590" s="22">
        <f t="shared" si="61"/>
        <v>0</v>
      </c>
      <c r="L590" s="19">
        <f t="shared" si="59"/>
        <v>599500</v>
      </c>
      <c r="M590" s="20">
        <f t="shared" si="60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464</v>
      </c>
      <c r="C591" s="35" t="s">
        <v>1054</v>
      </c>
      <c r="D591" s="17" t="s">
        <v>465</v>
      </c>
      <c r="E591" s="19">
        <v>699600</v>
      </c>
      <c r="F591" s="20">
        <v>699600</v>
      </c>
      <c r="G591" s="19">
        <f t="shared" si="58"/>
        <v>0</v>
      </c>
      <c r="H591" s="19">
        <v>0</v>
      </c>
      <c r="I591" s="19">
        <v>0</v>
      </c>
      <c r="J591" s="94">
        <v>0.2</v>
      </c>
      <c r="K591" s="22">
        <f t="shared" si="61"/>
        <v>0</v>
      </c>
      <c r="L591" s="19">
        <f t="shared" si="59"/>
        <v>699600</v>
      </c>
      <c r="M591" s="20">
        <f t="shared" si="60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467</v>
      </c>
      <c r="C592" s="35" t="s">
        <v>1055</v>
      </c>
      <c r="D592" s="17" t="s">
        <v>465</v>
      </c>
      <c r="E592" s="19">
        <v>4757000</v>
      </c>
      <c r="F592" s="20">
        <v>4757000</v>
      </c>
      <c r="G592" s="19">
        <f t="shared" si="58"/>
        <v>0</v>
      </c>
      <c r="H592" s="19">
        <v>0</v>
      </c>
      <c r="I592" s="19">
        <v>0</v>
      </c>
      <c r="J592" s="94">
        <v>0.2</v>
      </c>
      <c r="K592" s="22">
        <f t="shared" si="61"/>
        <v>0</v>
      </c>
      <c r="L592" s="19">
        <f t="shared" si="59"/>
        <v>4757000</v>
      </c>
      <c r="M592" s="20">
        <f t="shared" si="60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469</v>
      </c>
      <c r="C593" s="35" t="s">
        <v>1082</v>
      </c>
      <c r="D593" s="17" t="s">
        <v>470</v>
      </c>
      <c r="E593" s="19">
        <v>5995000</v>
      </c>
      <c r="F593" s="20">
        <v>5995000</v>
      </c>
      <c r="G593" s="19">
        <f t="shared" si="58"/>
        <v>0</v>
      </c>
      <c r="H593" s="19">
        <v>0</v>
      </c>
      <c r="I593" s="19">
        <v>0</v>
      </c>
      <c r="J593" s="94">
        <v>0.2</v>
      </c>
      <c r="K593" s="22">
        <f t="shared" si="61"/>
        <v>0</v>
      </c>
      <c r="L593" s="19">
        <f t="shared" si="59"/>
        <v>5995000</v>
      </c>
      <c r="M593" s="20">
        <f t="shared" si="60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471</v>
      </c>
      <c r="C594" s="35" t="s">
        <v>1083</v>
      </c>
      <c r="D594" s="17" t="s">
        <v>472</v>
      </c>
      <c r="E594" s="19">
        <v>34705000</v>
      </c>
      <c r="F594" s="20">
        <v>34705000</v>
      </c>
      <c r="G594" s="19">
        <f t="shared" si="58"/>
        <v>0</v>
      </c>
      <c r="H594" s="19">
        <v>0</v>
      </c>
      <c r="I594" s="19">
        <v>0</v>
      </c>
      <c r="J594" s="94">
        <v>0.2</v>
      </c>
      <c r="K594" s="22">
        <f t="shared" si="61"/>
        <v>0</v>
      </c>
      <c r="L594" s="19">
        <f t="shared" si="59"/>
        <v>34705000</v>
      </c>
      <c r="M594" s="20">
        <f t="shared" si="60"/>
        <v>0</v>
      </c>
      <c r="N594" s="1"/>
      <c r="O594" s="1"/>
      <c r="P594" s="1"/>
      <c r="Q594" s="1"/>
    </row>
    <row r="595" spans="1:17" s="3" customFormat="1" ht="17.100000000000001" customHeight="1">
      <c r="A595" s="17" t="s">
        <v>1045</v>
      </c>
      <c r="B595" s="17" t="s">
        <v>549</v>
      </c>
      <c r="C595" s="35" t="s">
        <v>1056</v>
      </c>
      <c r="D595" s="17" t="s">
        <v>548</v>
      </c>
      <c r="E595" s="19">
        <v>5037000</v>
      </c>
      <c r="F595" s="20">
        <v>5037000</v>
      </c>
      <c r="G595" s="19">
        <f t="shared" si="58"/>
        <v>0</v>
      </c>
      <c r="H595" s="19">
        <v>0</v>
      </c>
      <c r="I595" s="19">
        <v>0</v>
      </c>
      <c r="J595" s="94">
        <v>0.2</v>
      </c>
      <c r="K595" s="22">
        <f t="shared" si="61"/>
        <v>0</v>
      </c>
      <c r="L595" s="19">
        <f t="shared" si="59"/>
        <v>5037000</v>
      </c>
      <c r="M595" s="20">
        <f t="shared" si="60"/>
        <v>0</v>
      </c>
      <c r="N595" s="1"/>
      <c r="O595" s="1"/>
      <c r="P595" s="1"/>
      <c r="Q595" s="1"/>
    </row>
    <row r="596" spans="1:17" s="3" customFormat="1" ht="17.100000000000001" customHeight="1">
      <c r="A596" s="17" t="s">
        <v>1045</v>
      </c>
      <c r="B596" s="17" t="s">
        <v>550</v>
      </c>
      <c r="C596" s="35" t="s">
        <v>1057</v>
      </c>
      <c r="D596" s="17" t="s">
        <v>548</v>
      </c>
      <c r="E596" s="19">
        <v>2243340</v>
      </c>
      <c r="F596" s="20">
        <v>2243340</v>
      </c>
      <c r="G596" s="19">
        <f t="shared" si="58"/>
        <v>0</v>
      </c>
      <c r="H596" s="19">
        <v>0</v>
      </c>
      <c r="I596" s="19">
        <v>0</v>
      </c>
      <c r="J596" s="94">
        <v>0.2</v>
      </c>
      <c r="K596" s="22">
        <f t="shared" si="61"/>
        <v>0</v>
      </c>
      <c r="L596" s="19">
        <f t="shared" si="59"/>
        <v>2243340</v>
      </c>
      <c r="M596" s="20">
        <f t="shared" si="60"/>
        <v>0</v>
      </c>
      <c r="N596" s="1"/>
      <c r="O596" s="1"/>
      <c r="P596" s="1"/>
      <c r="Q596" s="1"/>
    </row>
    <row r="597" spans="1:17" s="3" customFormat="1" ht="17.100000000000001" customHeight="1">
      <c r="A597" s="17" t="s">
        <v>1045</v>
      </c>
      <c r="B597" s="17" t="s">
        <v>547</v>
      </c>
      <c r="C597" s="35" t="s">
        <v>1058</v>
      </c>
      <c r="D597" s="17" t="s">
        <v>548</v>
      </c>
      <c r="E597" s="19">
        <v>569500</v>
      </c>
      <c r="F597" s="20">
        <v>569500</v>
      </c>
      <c r="G597" s="19">
        <f t="shared" si="58"/>
        <v>0</v>
      </c>
      <c r="H597" s="19">
        <v>0</v>
      </c>
      <c r="I597" s="19">
        <v>0</v>
      </c>
      <c r="J597" s="94">
        <v>0.2</v>
      </c>
      <c r="K597" s="22">
        <f t="shared" si="61"/>
        <v>0</v>
      </c>
      <c r="L597" s="19">
        <f t="shared" si="59"/>
        <v>569500</v>
      </c>
      <c r="M597" s="20">
        <f t="shared" si="60"/>
        <v>0</v>
      </c>
      <c r="N597" s="1"/>
      <c r="O597" s="1"/>
      <c r="P597" s="1"/>
      <c r="Q597" s="1"/>
    </row>
    <row r="598" spans="1:17" s="3" customFormat="1" ht="17.100000000000001" customHeight="1">
      <c r="A598" s="17" t="s">
        <v>1045</v>
      </c>
      <c r="B598" s="17" t="s">
        <v>573</v>
      </c>
      <c r="C598" s="35" t="s">
        <v>1084</v>
      </c>
      <c r="D598" s="17" t="s">
        <v>572</v>
      </c>
      <c r="E598" s="19">
        <v>465000</v>
      </c>
      <c r="F598" s="20">
        <v>465000</v>
      </c>
      <c r="G598" s="19">
        <f t="shared" si="58"/>
        <v>0</v>
      </c>
      <c r="H598" s="19">
        <v>0</v>
      </c>
      <c r="I598" s="19">
        <v>0</v>
      </c>
      <c r="J598" s="94">
        <v>0.2</v>
      </c>
      <c r="K598" s="22">
        <f t="shared" si="61"/>
        <v>0</v>
      </c>
      <c r="L598" s="19">
        <f t="shared" si="59"/>
        <v>465000</v>
      </c>
      <c r="M598" s="20">
        <f t="shared" si="60"/>
        <v>0</v>
      </c>
      <c r="N598" s="1"/>
      <c r="O598" s="1"/>
      <c r="P598" s="1"/>
      <c r="Q598" s="1"/>
    </row>
    <row r="599" spans="1:17" ht="17.100000000000001" customHeight="1">
      <c r="A599" s="17" t="s">
        <v>1045</v>
      </c>
      <c r="B599" s="17" t="s">
        <v>574</v>
      </c>
      <c r="C599" s="35" t="s">
        <v>1059</v>
      </c>
      <c r="D599" s="17" t="s">
        <v>572</v>
      </c>
      <c r="E599" s="19">
        <v>869400</v>
      </c>
      <c r="F599" s="20">
        <v>869400</v>
      </c>
      <c r="G599" s="19">
        <f t="shared" si="58"/>
        <v>0</v>
      </c>
      <c r="H599" s="19">
        <v>0</v>
      </c>
      <c r="I599" s="19">
        <v>0</v>
      </c>
      <c r="J599" s="94">
        <v>0.2</v>
      </c>
      <c r="K599" s="22">
        <f t="shared" si="61"/>
        <v>0</v>
      </c>
      <c r="L599" s="19">
        <f t="shared" si="59"/>
        <v>869400</v>
      </c>
      <c r="M599" s="20">
        <f t="shared" si="60"/>
        <v>0</v>
      </c>
    </row>
    <row r="600" spans="1:17" ht="17.100000000000001" customHeight="1">
      <c r="A600" s="17" t="s">
        <v>1045</v>
      </c>
      <c r="B600" s="17" t="s">
        <v>575</v>
      </c>
      <c r="C600" s="35" t="s">
        <v>1085</v>
      </c>
      <c r="D600" s="17" t="s">
        <v>572</v>
      </c>
      <c r="E600" s="19">
        <v>612150</v>
      </c>
      <c r="F600" s="20">
        <v>612150</v>
      </c>
      <c r="G600" s="19">
        <f t="shared" si="58"/>
        <v>0</v>
      </c>
      <c r="H600" s="19">
        <v>0</v>
      </c>
      <c r="I600" s="19">
        <v>0</v>
      </c>
      <c r="J600" s="94">
        <v>0.2</v>
      </c>
      <c r="K600" s="22">
        <f t="shared" si="61"/>
        <v>0</v>
      </c>
      <c r="L600" s="19">
        <f t="shared" si="59"/>
        <v>612150</v>
      </c>
      <c r="M600" s="20">
        <f t="shared" si="60"/>
        <v>0</v>
      </c>
    </row>
    <row r="601" spans="1:17" ht="17.100000000000001" customHeight="1">
      <c r="A601" s="17" t="s">
        <v>1045</v>
      </c>
      <c r="B601" s="17" t="s">
        <v>576</v>
      </c>
      <c r="C601" s="35" t="s">
        <v>1060</v>
      </c>
      <c r="D601" s="17" t="s">
        <v>572</v>
      </c>
      <c r="E601" s="19">
        <v>3600300</v>
      </c>
      <c r="F601" s="20">
        <v>3600300</v>
      </c>
      <c r="G601" s="19">
        <f t="shared" si="58"/>
        <v>0</v>
      </c>
      <c r="H601" s="19">
        <v>0</v>
      </c>
      <c r="I601" s="19">
        <v>0</v>
      </c>
      <c r="J601" s="94">
        <v>0.2</v>
      </c>
      <c r="K601" s="22">
        <f t="shared" si="61"/>
        <v>0</v>
      </c>
      <c r="L601" s="19">
        <f t="shared" si="59"/>
        <v>3600300</v>
      </c>
      <c r="M601" s="20">
        <f t="shared" si="60"/>
        <v>0</v>
      </c>
    </row>
    <row r="602" spans="1:17" ht="17.100000000000001" customHeight="1">
      <c r="A602" s="17" t="s">
        <v>1045</v>
      </c>
      <c r="B602" s="17" t="s">
        <v>571</v>
      </c>
      <c r="C602" s="35" t="s">
        <v>1086</v>
      </c>
      <c r="D602" s="17" t="s">
        <v>572</v>
      </c>
      <c r="E602" s="19">
        <v>4389000</v>
      </c>
      <c r="F602" s="20">
        <v>4389000</v>
      </c>
      <c r="G602" s="19">
        <f t="shared" si="58"/>
        <v>0</v>
      </c>
      <c r="H602" s="19">
        <v>0</v>
      </c>
      <c r="I602" s="19">
        <v>0</v>
      </c>
      <c r="J602" s="94">
        <v>0.2</v>
      </c>
      <c r="K602" s="22">
        <f t="shared" si="61"/>
        <v>0</v>
      </c>
      <c r="L602" s="19">
        <f t="shared" si="59"/>
        <v>4389000</v>
      </c>
      <c r="M602" s="20">
        <f t="shared" si="60"/>
        <v>0</v>
      </c>
    </row>
    <row r="603" spans="1:17" ht="17.100000000000001" customHeight="1">
      <c r="A603" s="17" t="s">
        <v>1045</v>
      </c>
      <c r="B603" s="17" t="s">
        <v>591</v>
      </c>
      <c r="C603" s="35" t="s">
        <v>1061</v>
      </c>
      <c r="D603" s="17" t="s">
        <v>589</v>
      </c>
      <c r="E603" s="19">
        <v>1666500</v>
      </c>
      <c r="F603" s="20">
        <v>1666500</v>
      </c>
      <c r="G603" s="19">
        <f t="shared" si="58"/>
        <v>0</v>
      </c>
      <c r="H603" s="19">
        <v>0</v>
      </c>
      <c r="I603" s="19">
        <v>0</v>
      </c>
      <c r="J603" s="94">
        <v>0.2</v>
      </c>
      <c r="K603" s="22">
        <f t="shared" si="61"/>
        <v>0</v>
      </c>
      <c r="L603" s="19">
        <f t="shared" si="59"/>
        <v>1666500</v>
      </c>
      <c r="M603" s="20">
        <f t="shared" si="60"/>
        <v>0</v>
      </c>
    </row>
    <row r="604" spans="1:17" ht="17.100000000000001" customHeight="1">
      <c r="A604" s="17" t="s">
        <v>1045</v>
      </c>
      <c r="B604" s="17" t="s">
        <v>588</v>
      </c>
      <c r="C604" s="35" t="s">
        <v>1062</v>
      </c>
      <c r="D604" s="17" t="s">
        <v>589</v>
      </c>
      <c r="E604" s="19">
        <v>2970000</v>
      </c>
      <c r="F604" s="20">
        <v>2970000</v>
      </c>
      <c r="G604" s="19">
        <f t="shared" si="58"/>
        <v>0</v>
      </c>
      <c r="H604" s="19">
        <v>0</v>
      </c>
      <c r="I604" s="19">
        <v>0</v>
      </c>
      <c r="J604" s="94">
        <v>0.2</v>
      </c>
      <c r="K604" s="22">
        <f t="shared" si="61"/>
        <v>0</v>
      </c>
      <c r="L604" s="19">
        <f t="shared" si="59"/>
        <v>2970000</v>
      </c>
      <c r="M604" s="20">
        <f t="shared" si="60"/>
        <v>0</v>
      </c>
    </row>
    <row r="605" spans="1:17" ht="17.100000000000001" customHeight="1">
      <c r="A605" s="17" t="s">
        <v>1045</v>
      </c>
      <c r="B605" s="17" t="s">
        <v>651</v>
      </c>
      <c r="C605" s="35" t="s">
        <v>1087</v>
      </c>
      <c r="D605" s="17" t="s">
        <v>652</v>
      </c>
      <c r="E605" s="19">
        <v>6930000</v>
      </c>
      <c r="F605" s="20">
        <v>6930000</v>
      </c>
      <c r="G605" s="19">
        <f t="shared" si="58"/>
        <v>0</v>
      </c>
      <c r="H605" s="19">
        <v>0</v>
      </c>
      <c r="I605" s="19">
        <v>0</v>
      </c>
      <c r="J605" s="94">
        <v>0.2</v>
      </c>
      <c r="K605" s="22">
        <f t="shared" si="61"/>
        <v>0</v>
      </c>
      <c r="L605" s="19">
        <f t="shared" si="59"/>
        <v>6930000</v>
      </c>
      <c r="M605" s="20">
        <f t="shared" si="60"/>
        <v>0</v>
      </c>
    </row>
    <row r="606" spans="1:17" ht="17.100000000000001" customHeight="1">
      <c r="A606" s="17" t="s">
        <v>1045</v>
      </c>
      <c r="B606" s="17" t="s">
        <v>607</v>
      </c>
      <c r="C606" s="35" t="s">
        <v>1088</v>
      </c>
      <c r="D606" s="17" t="s">
        <v>602</v>
      </c>
      <c r="E606" s="19">
        <v>369930</v>
      </c>
      <c r="F606" s="20">
        <v>369930</v>
      </c>
      <c r="G606" s="19">
        <f t="shared" si="58"/>
        <v>0</v>
      </c>
      <c r="H606" s="19">
        <v>0</v>
      </c>
      <c r="I606" s="19">
        <v>0</v>
      </c>
      <c r="J606" s="94">
        <v>0.2</v>
      </c>
      <c r="K606" s="22">
        <f t="shared" si="61"/>
        <v>0</v>
      </c>
      <c r="L606" s="19">
        <f t="shared" si="59"/>
        <v>369930</v>
      </c>
      <c r="M606" s="20">
        <f t="shared" si="60"/>
        <v>0</v>
      </c>
    </row>
    <row r="607" spans="1:17" ht="17.100000000000001" customHeight="1">
      <c r="A607" s="17" t="s">
        <v>1045</v>
      </c>
      <c r="B607" s="17" t="s">
        <v>606</v>
      </c>
      <c r="C607" s="35" t="s">
        <v>1063</v>
      </c>
      <c r="D607" s="17" t="s">
        <v>602</v>
      </c>
      <c r="E607" s="19">
        <v>1630100</v>
      </c>
      <c r="F607" s="20">
        <v>1630100</v>
      </c>
      <c r="G607" s="19">
        <f t="shared" si="58"/>
        <v>0</v>
      </c>
      <c r="H607" s="19">
        <v>0</v>
      </c>
      <c r="I607" s="19">
        <v>0</v>
      </c>
      <c r="J607" s="94">
        <v>0.2</v>
      </c>
      <c r="K607" s="22">
        <f t="shared" si="61"/>
        <v>0</v>
      </c>
      <c r="L607" s="19">
        <f t="shared" si="59"/>
        <v>1630100</v>
      </c>
      <c r="M607" s="20">
        <f t="shared" si="60"/>
        <v>0</v>
      </c>
    </row>
    <row r="608" spans="1:17" ht="17.100000000000001" customHeight="1">
      <c r="A608" s="17" t="s">
        <v>1045</v>
      </c>
      <c r="B608" s="17" t="s">
        <v>604</v>
      </c>
      <c r="C608" s="35" t="s">
        <v>1089</v>
      </c>
      <c r="D608" s="17" t="s">
        <v>602</v>
      </c>
      <c r="E608" s="19">
        <v>1030920</v>
      </c>
      <c r="F608" s="20">
        <v>1030920</v>
      </c>
      <c r="G608" s="19">
        <f t="shared" si="58"/>
        <v>0</v>
      </c>
      <c r="H608" s="19">
        <v>0</v>
      </c>
      <c r="I608" s="19">
        <v>0</v>
      </c>
      <c r="J608" s="94">
        <v>0.2</v>
      </c>
      <c r="K608" s="22">
        <f t="shared" si="61"/>
        <v>0</v>
      </c>
      <c r="L608" s="19">
        <f t="shared" si="59"/>
        <v>1030920</v>
      </c>
      <c r="M608" s="20">
        <f t="shared" si="60"/>
        <v>0</v>
      </c>
    </row>
    <row r="609" spans="1:17" ht="17.100000000000001" customHeight="1">
      <c r="A609" s="17" t="s">
        <v>1045</v>
      </c>
      <c r="B609" s="17" t="s">
        <v>605</v>
      </c>
      <c r="C609" s="35" t="s">
        <v>1090</v>
      </c>
      <c r="D609" s="17" t="s">
        <v>602</v>
      </c>
      <c r="E609" s="19">
        <v>3300000</v>
      </c>
      <c r="F609" s="20">
        <v>3300000</v>
      </c>
      <c r="G609" s="19">
        <f t="shared" si="58"/>
        <v>0</v>
      </c>
      <c r="H609" s="19">
        <v>0</v>
      </c>
      <c r="I609" s="19">
        <v>0</v>
      </c>
      <c r="J609" s="94">
        <v>0.2</v>
      </c>
      <c r="K609" s="22">
        <f t="shared" si="61"/>
        <v>0</v>
      </c>
      <c r="L609" s="19">
        <f t="shared" si="59"/>
        <v>3300000</v>
      </c>
      <c r="M609" s="20">
        <f t="shared" si="60"/>
        <v>0</v>
      </c>
    </row>
    <row r="610" spans="1:17" ht="17.100000000000001" customHeight="1">
      <c r="A610" s="17" t="s">
        <v>1045</v>
      </c>
      <c r="B610" s="17" t="s">
        <v>603</v>
      </c>
      <c r="C610" s="35" t="s">
        <v>1091</v>
      </c>
      <c r="D610" s="17" t="s">
        <v>602</v>
      </c>
      <c r="E610" s="19">
        <v>1390400</v>
      </c>
      <c r="F610" s="20">
        <v>1390400</v>
      </c>
      <c r="G610" s="19">
        <f t="shared" si="58"/>
        <v>0</v>
      </c>
      <c r="H610" s="19">
        <v>0</v>
      </c>
      <c r="I610" s="19">
        <v>0</v>
      </c>
      <c r="J610" s="94">
        <v>0.2</v>
      </c>
      <c r="K610" s="22">
        <f t="shared" si="61"/>
        <v>0</v>
      </c>
      <c r="L610" s="19">
        <f t="shared" si="59"/>
        <v>1390400</v>
      </c>
      <c r="M610" s="20">
        <f t="shared" si="60"/>
        <v>0</v>
      </c>
    </row>
    <row r="611" spans="1:17" ht="17.100000000000001" customHeight="1">
      <c r="A611" s="17" t="s">
        <v>1045</v>
      </c>
      <c r="B611" s="17" t="s">
        <v>601</v>
      </c>
      <c r="C611" s="35" t="s">
        <v>1092</v>
      </c>
      <c r="D611" s="17" t="s">
        <v>602</v>
      </c>
      <c r="E611" s="19">
        <v>3822000</v>
      </c>
      <c r="F611" s="20">
        <v>3822000</v>
      </c>
      <c r="G611" s="19">
        <f t="shared" si="58"/>
        <v>0</v>
      </c>
      <c r="H611" s="19">
        <v>0</v>
      </c>
      <c r="I611" s="19">
        <v>0</v>
      </c>
      <c r="J611" s="94">
        <v>0.2</v>
      </c>
      <c r="K611" s="22">
        <f t="shared" si="61"/>
        <v>0</v>
      </c>
      <c r="L611" s="19">
        <f t="shared" si="59"/>
        <v>3822000</v>
      </c>
      <c r="M611" s="20">
        <f t="shared" si="60"/>
        <v>0</v>
      </c>
    </row>
    <row r="612" spans="1:17" ht="17.100000000000001" customHeight="1">
      <c r="A612" s="17" t="s">
        <v>1045</v>
      </c>
      <c r="B612" s="17" t="s">
        <v>608</v>
      </c>
      <c r="C612" s="35" t="s">
        <v>1086</v>
      </c>
      <c r="D612" s="17" t="s">
        <v>602</v>
      </c>
      <c r="E612" s="19">
        <v>6669000</v>
      </c>
      <c r="F612" s="20">
        <v>6669000</v>
      </c>
      <c r="G612" s="19">
        <f t="shared" si="58"/>
        <v>0</v>
      </c>
      <c r="H612" s="19">
        <v>0</v>
      </c>
      <c r="I612" s="19">
        <v>0</v>
      </c>
      <c r="J612" s="94">
        <v>0.2</v>
      </c>
      <c r="K612" s="22">
        <f t="shared" si="61"/>
        <v>0</v>
      </c>
      <c r="L612" s="19">
        <f t="shared" si="59"/>
        <v>6669000</v>
      </c>
      <c r="M612" s="20">
        <f t="shared" si="60"/>
        <v>0</v>
      </c>
    </row>
    <row r="613" spans="1:17" ht="17.100000000000001" customHeight="1">
      <c r="A613" s="17" t="s">
        <v>1045</v>
      </c>
      <c r="B613" s="17" t="s">
        <v>667</v>
      </c>
      <c r="C613" s="35" t="s">
        <v>1064</v>
      </c>
      <c r="D613" s="17" t="s">
        <v>661</v>
      </c>
      <c r="E613" s="19">
        <v>1433190</v>
      </c>
      <c r="F613" s="20">
        <v>1433190</v>
      </c>
      <c r="G613" s="19">
        <f t="shared" si="58"/>
        <v>0</v>
      </c>
      <c r="H613" s="19">
        <v>0</v>
      </c>
      <c r="I613" s="19">
        <v>0</v>
      </c>
      <c r="J613" s="94">
        <v>0.2</v>
      </c>
      <c r="K613" s="22">
        <f t="shared" si="61"/>
        <v>0</v>
      </c>
      <c r="L613" s="19">
        <f t="shared" si="59"/>
        <v>1433190</v>
      </c>
      <c r="M613" s="20">
        <f t="shared" si="60"/>
        <v>0</v>
      </c>
    </row>
    <row r="614" spans="1:17" ht="17.100000000000001" customHeight="1">
      <c r="A614" s="17" t="s">
        <v>1045</v>
      </c>
      <c r="B614" s="17" t="s">
        <v>695</v>
      </c>
      <c r="C614" s="35" t="s">
        <v>1093</v>
      </c>
      <c r="D614" s="17" t="s">
        <v>694</v>
      </c>
      <c r="E614" s="19">
        <v>9196000</v>
      </c>
      <c r="F614" s="20">
        <v>9196000</v>
      </c>
      <c r="G614" s="19">
        <f t="shared" si="58"/>
        <v>0</v>
      </c>
      <c r="H614" s="19">
        <v>0</v>
      </c>
      <c r="I614" s="19">
        <v>0</v>
      </c>
      <c r="J614" s="94">
        <v>0.2</v>
      </c>
      <c r="K614" s="22">
        <f t="shared" si="61"/>
        <v>0</v>
      </c>
      <c r="L614" s="19">
        <f t="shared" si="59"/>
        <v>9196000</v>
      </c>
      <c r="M614" s="20">
        <f t="shared" si="60"/>
        <v>0</v>
      </c>
    </row>
    <row r="615" spans="1:17" ht="17.100000000000001" customHeight="1">
      <c r="A615" s="17" t="s">
        <v>1045</v>
      </c>
      <c r="B615" s="17" t="s">
        <v>696</v>
      </c>
      <c r="C615" s="35" t="s">
        <v>1093</v>
      </c>
      <c r="D615" s="17" t="s">
        <v>694</v>
      </c>
      <c r="E615" s="19">
        <v>14052020</v>
      </c>
      <c r="F615" s="20">
        <v>14052020</v>
      </c>
      <c r="G615" s="19">
        <f t="shared" si="58"/>
        <v>0</v>
      </c>
      <c r="H615" s="19">
        <v>0</v>
      </c>
      <c r="I615" s="19">
        <v>0</v>
      </c>
      <c r="J615" s="94">
        <v>0.2</v>
      </c>
      <c r="K615" s="22">
        <f t="shared" si="61"/>
        <v>0</v>
      </c>
      <c r="L615" s="19">
        <f t="shared" si="59"/>
        <v>14052020</v>
      </c>
      <c r="M615" s="20">
        <f t="shared" si="60"/>
        <v>0</v>
      </c>
    </row>
    <row r="616" spans="1:17" ht="17.100000000000001" customHeight="1">
      <c r="A616" s="17" t="s">
        <v>1045</v>
      </c>
      <c r="B616" s="17" t="s">
        <v>703</v>
      </c>
      <c r="C616" s="35" t="s">
        <v>1093</v>
      </c>
      <c r="D616" s="17" t="s">
        <v>704</v>
      </c>
      <c r="E616" s="19">
        <v>72730</v>
      </c>
      <c r="F616" s="20">
        <v>72730</v>
      </c>
      <c r="G616" s="19">
        <f t="shared" si="58"/>
        <v>0</v>
      </c>
      <c r="H616" s="19">
        <v>0</v>
      </c>
      <c r="I616" s="19">
        <v>0</v>
      </c>
      <c r="J616" s="94">
        <v>0.2</v>
      </c>
      <c r="K616" s="22">
        <f t="shared" si="61"/>
        <v>0</v>
      </c>
      <c r="L616" s="19">
        <f t="shared" si="59"/>
        <v>72730</v>
      </c>
      <c r="M616" s="20">
        <f t="shared" si="60"/>
        <v>0</v>
      </c>
    </row>
    <row r="617" spans="1:17" ht="17.100000000000001" customHeight="1">
      <c r="A617" s="17" t="s">
        <v>1045</v>
      </c>
      <c r="B617" s="17" t="s">
        <v>742</v>
      </c>
      <c r="C617" s="35" t="s">
        <v>1065</v>
      </c>
      <c r="D617" s="17" t="s">
        <v>743</v>
      </c>
      <c r="E617" s="19">
        <v>1210000</v>
      </c>
      <c r="F617" s="20">
        <v>1210000</v>
      </c>
      <c r="G617" s="19">
        <f t="shared" si="58"/>
        <v>0</v>
      </c>
      <c r="H617" s="19">
        <v>0</v>
      </c>
      <c r="I617" s="19">
        <v>0</v>
      </c>
      <c r="J617" s="94">
        <v>0.2</v>
      </c>
      <c r="K617" s="22">
        <f>G617</f>
        <v>0</v>
      </c>
      <c r="L617" s="19">
        <f t="shared" si="59"/>
        <v>1210000</v>
      </c>
      <c r="M617" s="20">
        <f t="shared" si="60"/>
        <v>0</v>
      </c>
    </row>
    <row r="618" spans="1:17" ht="17.100000000000001" customHeight="1">
      <c r="A618" s="17" t="s">
        <v>1045</v>
      </c>
      <c r="B618" s="17" t="s">
        <v>793</v>
      </c>
      <c r="C618" s="35" t="s">
        <v>1066</v>
      </c>
      <c r="D618" s="17" t="s">
        <v>792</v>
      </c>
      <c r="E618" s="19">
        <v>6747480</v>
      </c>
      <c r="F618" s="20">
        <v>6747480</v>
      </c>
      <c r="G618" s="19">
        <f t="shared" si="58"/>
        <v>0</v>
      </c>
      <c r="H618" s="19">
        <v>0</v>
      </c>
      <c r="I618" s="19">
        <v>0</v>
      </c>
      <c r="J618" s="94">
        <v>0.2</v>
      </c>
      <c r="K618" s="22">
        <f t="shared" ref="K618:K622" si="62">G618</f>
        <v>0</v>
      </c>
      <c r="L618" s="19">
        <f t="shared" si="59"/>
        <v>6747480</v>
      </c>
      <c r="M618" s="20">
        <f t="shared" si="60"/>
        <v>0</v>
      </c>
    </row>
    <row r="619" spans="1:17" ht="17.100000000000001" customHeight="1">
      <c r="A619" s="17" t="s">
        <v>1045</v>
      </c>
      <c r="B619" s="17" t="s">
        <v>804</v>
      </c>
      <c r="C619" s="35" t="s">
        <v>1094</v>
      </c>
      <c r="D619" s="17" t="s">
        <v>805</v>
      </c>
      <c r="E619" s="19">
        <v>4545410</v>
      </c>
      <c r="F619" s="20">
        <v>4545410</v>
      </c>
      <c r="G619" s="19">
        <f t="shared" si="58"/>
        <v>0</v>
      </c>
      <c r="H619" s="19">
        <v>0</v>
      </c>
      <c r="I619" s="19">
        <v>0</v>
      </c>
      <c r="J619" s="94">
        <v>0.2</v>
      </c>
      <c r="K619" s="22">
        <f t="shared" si="62"/>
        <v>0</v>
      </c>
      <c r="L619" s="19">
        <f t="shared" si="59"/>
        <v>4545410</v>
      </c>
      <c r="M619" s="20">
        <f t="shared" si="60"/>
        <v>0</v>
      </c>
    </row>
    <row r="620" spans="1:17" ht="17.100000000000001" customHeight="1">
      <c r="A620" s="17" t="s">
        <v>1045</v>
      </c>
      <c r="B620" s="17" t="s">
        <v>809</v>
      </c>
      <c r="C620" s="35" t="s">
        <v>1095</v>
      </c>
      <c r="D620" s="17" t="s">
        <v>810</v>
      </c>
      <c r="E620" s="19">
        <v>8480340</v>
      </c>
      <c r="F620" s="20">
        <v>8480340</v>
      </c>
      <c r="G620" s="19">
        <f t="shared" si="58"/>
        <v>0</v>
      </c>
      <c r="H620" s="19">
        <v>0</v>
      </c>
      <c r="I620" s="19">
        <v>0</v>
      </c>
      <c r="J620" s="94">
        <v>0.2</v>
      </c>
      <c r="K620" s="22">
        <f t="shared" si="62"/>
        <v>0</v>
      </c>
      <c r="L620" s="19">
        <f t="shared" si="59"/>
        <v>8480340</v>
      </c>
      <c r="M620" s="20">
        <f t="shared" si="60"/>
        <v>0</v>
      </c>
    </row>
    <row r="621" spans="1:17" ht="17.100000000000001" customHeight="1">
      <c r="A621" s="17" t="s">
        <v>1045</v>
      </c>
      <c r="B621" s="17" t="s">
        <v>811</v>
      </c>
      <c r="C621" s="35" t="s">
        <v>1096</v>
      </c>
      <c r="D621" s="17" t="s">
        <v>810</v>
      </c>
      <c r="E621" s="19">
        <v>6387700</v>
      </c>
      <c r="F621" s="20">
        <v>6387700</v>
      </c>
      <c r="G621" s="19">
        <f t="shared" si="58"/>
        <v>0</v>
      </c>
      <c r="H621" s="19">
        <v>0</v>
      </c>
      <c r="I621" s="19">
        <v>0</v>
      </c>
      <c r="J621" s="94">
        <v>0.2</v>
      </c>
      <c r="K621" s="22">
        <f t="shared" si="62"/>
        <v>0</v>
      </c>
      <c r="L621" s="19">
        <f t="shared" si="59"/>
        <v>6387700</v>
      </c>
      <c r="M621" s="20">
        <f t="shared" si="60"/>
        <v>0</v>
      </c>
      <c r="O621" s="7"/>
      <c r="P621" s="3"/>
      <c r="Q621" s="2"/>
    </row>
    <row r="622" spans="1:17" ht="17.100000000000001" customHeight="1">
      <c r="A622" s="17" t="s">
        <v>1045</v>
      </c>
      <c r="B622" s="17" t="s">
        <v>814</v>
      </c>
      <c r="C622" s="35" t="s">
        <v>1097</v>
      </c>
      <c r="D622" s="17" t="s">
        <v>815</v>
      </c>
      <c r="E622" s="19">
        <v>5720000</v>
      </c>
      <c r="F622" s="20">
        <v>5720000</v>
      </c>
      <c r="G622" s="19">
        <f t="shared" si="58"/>
        <v>0</v>
      </c>
      <c r="H622" s="19">
        <v>0</v>
      </c>
      <c r="I622" s="19">
        <v>0</v>
      </c>
      <c r="J622" s="94">
        <v>0.2</v>
      </c>
      <c r="K622" s="22">
        <f t="shared" si="62"/>
        <v>0</v>
      </c>
      <c r="L622" s="19">
        <f t="shared" si="59"/>
        <v>5720000</v>
      </c>
      <c r="M622" s="20">
        <f t="shared" si="60"/>
        <v>0</v>
      </c>
      <c r="O622" s="7"/>
      <c r="P622" s="1" t="s">
        <v>1278</v>
      </c>
    </row>
    <row r="623" spans="1:17" ht="17.100000000000001" customHeight="1">
      <c r="A623" s="17" t="s">
        <v>1045</v>
      </c>
      <c r="B623" s="17" t="s">
        <v>911</v>
      </c>
      <c r="C623" s="35" t="s">
        <v>1067</v>
      </c>
      <c r="D623" s="17" t="s">
        <v>912</v>
      </c>
      <c r="E623" s="19">
        <v>11873220</v>
      </c>
      <c r="F623" s="20">
        <v>11873220</v>
      </c>
      <c r="G623" s="19">
        <f t="shared" si="58"/>
        <v>0</v>
      </c>
      <c r="H623" s="19">
        <v>0</v>
      </c>
      <c r="I623" s="19">
        <v>0</v>
      </c>
      <c r="J623" s="94">
        <v>0.2</v>
      </c>
      <c r="K623" s="66">
        <v>0</v>
      </c>
      <c r="L623" s="19">
        <f t="shared" si="59"/>
        <v>11873220</v>
      </c>
      <c r="M623" s="20">
        <f t="shared" si="60"/>
        <v>0</v>
      </c>
      <c r="O623" s="7"/>
      <c r="P623" s="8">
        <f>E623/5</f>
        <v>2374644</v>
      </c>
    </row>
    <row r="624" spans="1:17" ht="17.100000000000001" customHeight="1">
      <c r="A624" s="17" t="s">
        <v>1045</v>
      </c>
      <c r="B624" s="17" t="s">
        <v>919</v>
      </c>
      <c r="C624" s="35" t="s">
        <v>1098</v>
      </c>
      <c r="D624" s="17" t="s">
        <v>920</v>
      </c>
      <c r="E624" s="19">
        <v>7565000</v>
      </c>
      <c r="F624" s="20">
        <v>7565000</v>
      </c>
      <c r="G624" s="19">
        <f t="shared" si="58"/>
        <v>0</v>
      </c>
      <c r="H624" s="19">
        <v>0</v>
      </c>
      <c r="I624" s="19">
        <v>0</v>
      </c>
      <c r="J624" s="94">
        <v>0.2</v>
      </c>
      <c r="K624" s="66">
        <v>0</v>
      </c>
      <c r="L624" s="19">
        <f t="shared" si="59"/>
        <v>7565000</v>
      </c>
      <c r="M624" s="20">
        <f t="shared" si="60"/>
        <v>0</v>
      </c>
      <c r="O624" s="7"/>
      <c r="P624" s="8">
        <f t="shared" ref="P624:P646" si="63">E624/5</f>
        <v>1513000</v>
      </c>
    </row>
    <row r="625" spans="1:16" ht="17.100000000000001" customHeight="1">
      <c r="A625" s="17" t="s">
        <v>1045</v>
      </c>
      <c r="B625" s="17" t="s">
        <v>921</v>
      </c>
      <c r="C625" s="35" t="s">
        <v>922</v>
      </c>
      <c r="D625" s="17" t="s">
        <v>923</v>
      </c>
      <c r="E625" s="19">
        <v>5659000</v>
      </c>
      <c r="F625" s="20">
        <v>5659000</v>
      </c>
      <c r="G625" s="19">
        <f t="shared" si="58"/>
        <v>0</v>
      </c>
      <c r="H625" s="19">
        <v>0</v>
      </c>
      <c r="I625" s="19">
        <v>0</v>
      </c>
      <c r="J625" s="94">
        <v>0.2</v>
      </c>
      <c r="K625" s="66">
        <v>0</v>
      </c>
      <c r="L625" s="19">
        <f t="shared" si="59"/>
        <v>5659000</v>
      </c>
      <c r="M625" s="20">
        <f t="shared" si="60"/>
        <v>0</v>
      </c>
      <c r="O625" s="7"/>
      <c r="P625" s="8">
        <f t="shared" si="63"/>
        <v>1131800</v>
      </c>
    </row>
    <row r="626" spans="1:16" ht="17.100000000000001" customHeight="1">
      <c r="A626" s="17" t="s">
        <v>1045</v>
      </c>
      <c r="B626" s="17" t="s">
        <v>927</v>
      </c>
      <c r="C626" s="35" t="s">
        <v>1068</v>
      </c>
      <c r="D626" s="17" t="s">
        <v>928</v>
      </c>
      <c r="E626" s="19">
        <v>56000000</v>
      </c>
      <c r="F626" s="20">
        <v>56000000</v>
      </c>
      <c r="G626" s="19">
        <f t="shared" si="58"/>
        <v>0</v>
      </c>
      <c r="H626" s="19">
        <v>0</v>
      </c>
      <c r="I626" s="19">
        <v>0</v>
      </c>
      <c r="J626" s="94">
        <v>0.2</v>
      </c>
      <c r="K626" s="66">
        <v>0</v>
      </c>
      <c r="L626" s="19">
        <f t="shared" si="59"/>
        <v>56000000</v>
      </c>
      <c r="M626" s="20">
        <f t="shared" si="60"/>
        <v>0</v>
      </c>
      <c r="O626" s="7"/>
      <c r="P626" s="8">
        <f t="shared" si="63"/>
        <v>11200000</v>
      </c>
    </row>
    <row r="627" spans="1:16" ht="17.100000000000001" customHeight="1">
      <c r="A627" s="17" t="s">
        <v>1045</v>
      </c>
      <c r="B627" s="30" t="s">
        <v>936</v>
      </c>
      <c r="C627" s="35" t="s">
        <v>1099</v>
      </c>
      <c r="D627" s="31">
        <v>40939</v>
      </c>
      <c r="E627" s="19">
        <v>15000000</v>
      </c>
      <c r="F627" s="20">
        <v>13902000</v>
      </c>
      <c r="G627" s="19">
        <f t="shared" si="58"/>
        <v>1098000</v>
      </c>
      <c r="H627" s="19">
        <v>0</v>
      </c>
      <c r="I627" s="19">
        <v>0</v>
      </c>
      <c r="J627" s="94">
        <v>0.2</v>
      </c>
      <c r="K627" s="110">
        <v>1098000</v>
      </c>
      <c r="L627" s="19">
        <f t="shared" si="59"/>
        <v>15000000</v>
      </c>
      <c r="M627" s="20">
        <f t="shared" si="60"/>
        <v>0</v>
      </c>
      <c r="O627" s="7"/>
      <c r="P627" s="8">
        <f t="shared" si="63"/>
        <v>3000000</v>
      </c>
    </row>
    <row r="628" spans="1:16" ht="17.100000000000001" customHeight="1">
      <c r="A628" s="17" t="s">
        <v>1045</v>
      </c>
      <c r="B628" s="30" t="s">
        <v>978</v>
      </c>
      <c r="C628" s="35" t="s">
        <v>1069</v>
      </c>
      <c r="D628" s="31">
        <v>41148</v>
      </c>
      <c r="E628" s="19">
        <v>6908000</v>
      </c>
      <c r="F628" s="20">
        <v>5792548</v>
      </c>
      <c r="G628" s="19">
        <f t="shared" si="58"/>
        <v>1115452</v>
      </c>
      <c r="H628" s="19">
        <v>0</v>
      </c>
      <c r="I628" s="19">
        <v>0</v>
      </c>
      <c r="J628" s="94">
        <v>0.2</v>
      </c>
      <c r="K628" s="110">
        <v>1115452</v>
      </c>
      <c r="L628" s="19">
        <f t="shared" si="59"/>
        <v>6908000</v>
      </c>
      <c r="M628" s="20">
        <f>E628-L628</f>
        <v>0</v>
      </c>
      <c r="N628" s="3">
        <v>11537560</v>
      </c>
      <c r="O628" s="7"/>
      <c r="P628" s="8">
        <f t="shared" si="63"/>
        <v>1381600</v>
      </c>
    </row>
    <row r="629" spans="1:16" ht="17.100000000000001" customHeight="1">
      <c r="A629" s="17" t="s">
        <v>1045</v>
      </c>
      <c r="B629" s="30"/>
      <c r="C629" s="35" t="s">
        <v>993</v>
      </c>
      <c r="D629" s="112">
        <v>41383</v>
      </c>
      <c r="E629" s="19">
        <v>95000000</v>
      </c>
      <c r="F629" s="20">
        <v>68176470.923076928</v>
      </c>
      <c r="G629" s="19">
        <f t="shared" si="58"/>
        <v>26823529.076923072</v>
      </c>
      <c r="H629" s="19">
        <v>0</v>
      </c>
      <c r="I629" s="19">
        <v>0</v>
      </c>
      <c r="J629" s="94">
        <v>0.2</v>
      </c>
      <c r="K629" s="110">
        <v>25840000</v>
      </c>
      <c r="L629" s="19">
        <f>F629+K629</f>
        <v>94016470.923076928</v>
      </c>
      <c r="M629" s="113">
        <f t="shared" si="60"/>
        <v>983529.07692307234</v>
      </c>
      <c r="O629" s="7"/>
      <c r="P629" s="8">
        <f t="shared" si="63"/>
        <v>19000000</v>
      </c>
    </row>
    <row r="630" spans="1:16" ht="17.100000000000001" customHeight="1">
      <c r="A630" s="17" t="s">
        <v>1045</v>
      </c>
      <c r="B630" s="30"/>
      <c r="C630" s="35" t="s">
        <v>1100</v>
      </c>
      <c r="D630" s="112">
        <v>41418</v>
      </c>
      <c r="E630" s="19">
        <v>20238690</v>
      </c>
      <c r="F630" s="20">
        <v>14426553.4</v>
      </c>
      <c r="G630" s="19">
        <f t="shared" si="58"/>
        <v>5812136.5999999996</v>
      </c>
      <c r="H630" s="19">
        <v>0</v>
      </c>
      <c r="I630" s="19">
        <v>0</v>
      </c>
      <c r="J630" s="94">
        <v>0.2</v>
      </c>
      <c r="K630" s="110">
        <v>5504920</v>
      </c>
      <c r="L630" s="19">
        <f t="shared" si="59"/>
        <v>19931473.399999999</v>
      </c>
      <c r="M630" s="113">
        <f t="shared" si="60"/>
        <v>307216.60000000149</v>
      </c>
      <c r="O630" s="7"/>
      <c r="P630" s="8">
        <f t="shared" si="63"/>
        <v>4047738</v>
      </c>
    </row>
    <row r="631" spans="1:16" ht="17.100000000000001" customHeight="1">
      <c r="A631" s="17" t="s">
        <v>1045</v>
      </c>
      <c r="B631" s="30"/>
      <c r="C631" s="35" t="s">
        <v>1070</v>
      </c>
      <c r="D631" s="112">
        <v>41481</v>
      </c>
      <c r="E631" s="19">
        <v>2200000</v>
      </c>
      <c r="F631" s="20">
        <v>1548148.1428571427</v>
      </c>
      <c r="G631" s="19">
        <f t="shared" si="58"/>
        <v>651851.85714285728</v>
      </c>
      <c r="H631" s="19">
        <v>0</v>
      </c>
      <c r="I631" s="19">
        <v>0</v>
      </c>
      <c r="J631" s="94">
        <v>0.2</v>
      </c>
      <c r="K631" s="110">
        <v>598400</v>
      </c>
      <c r="L631" s="19">
        <f t="shared" si="59"/>
        <v>2146548.1428571427</v>
      </c>
      <c r="M631" s="113">
        <f t="shared" si="60"/>
        <v>53451.857142857276</v>
      </c>
      <c r="O631" s="7"/>
      <c r="P631" s="8">
        <f t="shared" si="63"/>
        <v>440000</v>
      </c>
    </row>
    <row r="632" spans="1:16" ht="17.100000000000001" customHeight="1">
      <c r="A632" s="17" t="s">
        <v>1045</v>
      </c>
      <c r="B632" s="30"/>
      <c r="C632" s="35" t="s">
        <v>1101</v>
      </c>
      <c r="D632" s="112">
        <v>41564</v>
      </c>
      <c r="E632" s="19">
        <v>11112200</v>
      </c>
      <c r="F632" s="20">
        <v>7681064.5333333332</v>
      </c>
      <c r="G632" s="19">
        <f t="shared" si="58"/>
        <v>3431135.4666666668</v>
      </c>
      <c r="H632" s="19">
        <v>0</v>
      </c>
      <c r="I632" s="19">
        <v>0</v>
      </c>
      <c r="J632" s="94">
        <v>0.2</v>
      </c>
      <c r="K632" s="110">
        <v>3090966</v>
      </c>
      <c r="L632" s="19">
        <f t="shared" si="59"/>
        <v>10772030.533333333</v>
      </c>
      <c r="M632" s="113">
        <f t="shared" si="60"/>
        <v>340169.46666666679</v>
      </c>
      <c r="O632" s="7" t="s">
        <v>1133</v>
      </c>
      <c r="P632" s="8">
        <f t="shared" si="63"/>
        <v>2222440</v>
      </c>
    </row>
    <row r="633" spans="1:16" ht="17.100000000000001" customHeight="1">
      <c r="A633" s="17" t="s">
        <v>1045</v>
      </c>
      <c r="B633" s="30"/>
      <c r="C633" s="30" t="s">
        <v>1071</v>
      </c>
      <c r="D633" s="33" t="s">
        <v>1042</v>
      </c>
      <c r="E633" s="41">
        <v>15000000</v>
      </c>
      <c r="F633" s="20">
        <v>7500000</v>
      </c>
      <c r="G633" s="19">
        <f t="shared" si="58"/>
        <v>7500000</v>
      </c>
      <c r="H633" s="19">
        <v>0</v>
      </c>
      <c r="I633" s="19">
        <v>0</v>
      </c>
      <c r="J633" s="94">
        <v>0.2</v>
      </c>
      <c r="K633" s="66">
        <v>3000000</v>
      </c>
      <c r="L633" s="19">
        <f t="shared" si="59"/>
        <v>10500000</v>
      </c>
      <c r="M633" s="20">
        <f t="shared" si="60"/>
        <v>4500000</v>
      </c>
      <c r="N633" s="3" t="s">
        <v>1277</v>
      </c>
      <c r="O633" s="7" t="s">
        <v>1133</v>
      </c>
      <c r="P633" s="8">
        <f t="shared" si="63"/>
        <v>3000000</v>
      </c>
    </row>
    <row r="634" spans="1:16" ht="17.100000000000001" customHeight="1">
      <c r="A634" s="17" t="s">
        <v>1045</v>
      </c>
      <c r="B634" s="30"/>
      <c r="C634" s="30" t="s">
        <v>1072</v>
      </c>
      <c r="D634" s="33" t="s">
        <v>1042</v>
      </c>
      <c r="E634" s="41">
        <v>14740000</v>
      </c>
      <c r="F634" s="20">
        <v>7370000.076923077</v>
      </c>
      <c r="G634" s="19">
        <f t="shared" si="58"/>
        <v>7369999.923076923</v>
      </c>
      <c r="H634" s="19">
        <v>0</v>
      </c>
      <c r="I634" s="19">
        <v>0</v>
      </c>
      <c r="J634" s="94">
        <v>0.2</v>
      </c>
      <c r="K634" s="66">
        <v>2948000</v>
      </c>
      <c r="L634" s="19">
        <f t="shared" si="59"/>
        <v>10318000.076923076</v>
      </c>
      <c r="M634" s="20">
        <f t="shared" si="60"/>
        <v>4421999.9230769239</v>
      </c>
      <c r="N634" s="3" t="s">
        <v>1277</v>
      </c>
      <c r="O634" s="7" t="s">
        <v>1133</v>
      </c>
      <c r="P634" s="8">
        <f t="shared" si="63"/>
        <v>2948000</v>
      </c>
    </row>
    <row r="635" spans="1:16" ht="17.100000000000001" customHeight="1">
      <c r="A635" s="17" t="s">
        <v>1045</v>
      </c>
      <c r="B635" s="30"/>
      <c r="C635" s="30" t="s">
        <v>1073</v>
      </c>
      <c r="D635" s="33" t="s">
        <v>1043</v>
      </c>
      <c r="E635" s="41">
        <v>34032790</v>
      </c>
      <c r="F635" s="20">
        <v>16165575</v>
      </c>
      <c r="G635" s="19">
        <f t="shared" si="58"/>
        <v>17867215</v>
      </c>
      <c r="H635" s="19">
        <v>0</v>
      </c>
      <c r="I635" s="19">
        <v>0</v>
      </c>
      <c r="J635" s="94">
        <v>0.2</v>
      </c>
      <c r="K635" s="66">
        <v>6806558</v>
      </c>
      <c r="L635" s="19">
        <f t="shared" si="59"/>
        <v>22972133</v>
      </c>
      <c r="M635" s="20">
        <f t="shared" si="60"/>
        <v>11060657</v>
      </c>
      <c r="N635" s="3" t="s">
        <v>1277</v>
      </c>
      <c r="O635" s="7" t="s">
        <v>1133</v>
      </c>
      <c r="P635" s="8">
        <f t="shared" si="63"/>
        <v>6806558</v>
      </c>
    </row>
    <row r="636" spans="1:16" ht="17.100000000000001" customHeight="1">
      <c r="A636" s="17" t="s">
        <v>1045</v>
      </c>
      <c r="B636" s="30"/>
      <c r="C636" s="30" t="s">
        <v>1102</v>
      </c>
      <c r="D636" s="31">
        <v>41898</v>
      </c>
      <c r="E636" s="41">
        <v>35000000</v>
      </c>
      <c r="F636" s="20">
        <v>15750000.071428571</v>
      </c>
      <c r="G636" s="19">
        <f t="shared" si="58"/>
        <v>19249999.928571429</v>
      </c>
      <c r="H636" s="19">
        <v>0</v>
      </c>
      <c r="I636" s="19">
        <v>0</v>
      </c>
      <c r="J636" s="94">
        <v>0.2</v>
      </c>
      <c r="K636" s="66">
        <v>7000000</v>
      </c>
      <c r="L636" s="19">
        <f>F636+K636</f>
        <v>22750000.071428571</v>
      </c>
      <c r="M636" s="20">
        <f>E636-L636</f>
        <v>12249999.928571429</v>
      </c>
      <c r="N636" s="3" t="s">
        <v>1277</v>
      </c>
      <c r="O636" s="7" t="s">
        <v>1133</v>
      </c>
      <c r="P636" s="8">
        <f t="shared" si="63"/>
        <v>7000000</v>
      </c>
    </row>
    <row r="637" spans="1:16" ht="17.100000000000001" customHeight="1">
      <c r="A637" s="17" t="s">
        <v>1045</v>
      </c>
      <c r="B637" s="30"/>
      <c r="C637" s="30" t="s">
        <v>1103</v>
      </c>
      <c r="D637" s="31">
        <v>41974</v>
      </c>
      <c r="E637" s="41">
        <v>9559000</v>
      </c>
      <c r="F637" s="20">
        <v>3943087.9322033897</v>
      </c>
      <c r="G637" s="19">
        <f t="shared" si="58"/>
        <v>5615912.0677966103</v>
      </c>
      <c r="H637" s="19">
        <v>0</v>
      </c>
      <c r="I637" s="19">
        <v>0</v>
      </c>
      <c r="J637" s="94">
        <v>0.2</v>
      </c>
      <c r="K637" s="66">
        <v>1911800</v>
      </c>
      <c r="L637" s="19">
        <f t="shared" si="59"/>
        <v>5854887.9322033897</v>
      </c>
      <c r="M637" s="20">
        <f t="shared" si="60"/>
        <v>3704112.0677966103</v>
      </c>
      <c r="N637" s="3" t="s">
        <v>1133</v>
      </c>
      <c r="O637" s="7" t="s">
        <v>1133</v>
      </c>
      <c r="P637" s="8">
        <f t="shared" si="63"/>
        <v>1911800</v>
      </c>
    </row>
    <row r="638" spans="1:16" ht="17.100000000000001" customHeight="1">
      <c r="A638" s="17" t="s">
        <v>1134</v>
      </c>
      <c r="B638" s="30"/>
      <c r="C638" s="30" t="s">
        <v>1103</v>
      </c>
      <c r="D638" s="33" t="s">
        <v>1109</v>
      </c>
      <c r="E638" s="34">
        <v>29539640</v>
      </c>
      <c r="F638" s="20">
        <v>10240408.666666668</v>
      </c>
      <c r="G638" s="19">
        <f>E638-F638</f>
        <v>19299231.333333332</v>
      </c>
      <c r="H638" s="19">
        <v>0</v>
      </c>
      <c r="I638" s="19">
        <v>0</v>
      </c>
      <c r="J638" s="94">
        <v>0.2</v>
      </c>
      <c r="K638" s="66">
        <v>5907928</v>
      </c>
      <c r="L638" s="19">
        <f t="shared" si="59"/>
        <v>16148336.666666668</v>
      </c>
      <c r="M638" s="20">
        <f t="shared" si="60"/>
        <v>13391303.333333332</v>
      </c>
      <c r="N638" s="3" t="s">
        <v>1277</v>
      </c>
      <c r="O638" s="7"/>
      <c r="P638" s="8">
        <f t="shared" si="63"/>
        <v>5907928</v>
      </c>
    </row>
    <row r="639" spans="1:16" ht="17.100000000000001" customHeight="1">
      <c r="A639" s="17" t="s">
        <v>1134</v>
      </c>
      <c r="B639" s="30"/>
      <c r="C639" s="30" t="s">
        <v>1135</v>
      </c>
      <c r="D639" s="42">
        <v>42346</v>
      </c>
      <c r="E639" s="43">
        <v>5445000</v>
      </c>
      <c r="F639" s="20">
        <v>1161600</v>
      </c>
      <c r="G639" s="19">
        <f t="shared" si="58"/>
        <v>4283400</v>
      </c>
      <c r="H639" s="19">
        <v>0</v>
      </c>
      <c r="I639" s="19">
        <v>0</v>
      </c>
      <c r="J639" s="94">
        <v>0.2</v>
      </c>
      <c r="K639" s="66">
        <v>1089000</v>
      </c>
      <c r="L639" s="19">
        <f t="shared" si="59"/>
        <v>2250600</v>
      </c>
      <c r="M639" s="20">
        <f t="shared" si="60"/>
        <v>3194400</v>
      </c>
      <c r="N639" s="3" t="s">
        <v>1277</v>
      </c>
      <c r="O639" s="7"/>
      <c r="P639" s="8">
        <f t="shared" si="63"/>
        <v>1089000</v>
      </c>
    </row>
    <row r="640" spans="1:16" ht="17.100000000000001" customHeight="1">
      <c r="A640" s="17" t="s">
        <v>1134</v>
      </c>
      <c r="B640" s="30"/>
      <c r="C640" s="47" t="s">
        <v>1167</v>
      </c>
      <c r="D640" s="44" t="s">
        <v>1169</v>
      </c>
      <c r="E640" s="45">
        <v>1408000</v>
      </c>
      <c r="F640" s="39">
        <v>23467</v>
      </c>
      <c r="G640" s="19">
        <f t="shared" si="58"/>
        <v>1384533</v>
      </c>
      <c r="H640" s="19">
        <v>0</v>
      </c>
      <c r="I640" s="19">
        <v>0</v>
      </c>
      <c r="J640" s="94">
        <v>0.2</v>
      </c>
      <c r="K640" s="66">
        <v>281600</v>
      </c>
      <c r="L640" s="19">
        <f t="shared" si="59"/>
        <v>305067</v>
      </c>
      <c r="M640" s="20">
        <f t="shared" si="60"/>
        <v>1102933</v>
      </c>
      <c r="N640" s="3" t="s">
        <v>1133</v>
      </c>
      <c r="O640" s="7"/>
      <c r="P640" s="8">
        <f t="shared" si="63"/>
        <v>281600</v>
      </c>
    </row>
    <row r="641" spans="1:16" ht="17.100000000000001" customHeight="1">
      <c r="A641" s="71" t="s">
        <v>1134</v>
      </c>
      <c r="B641" s="72"/>
      <c r="C641" s="73" t="s">
        <v>1168</v>
      </c>
      <c r="D641" s="74" t="s">
        <v>1170</v>
      </c>
      <c r="E641" s="75">
        <v>5461000</v>
      </c>
      <c r="F641" s="76">
        <v>91017</v>
      </c>
      <c r="G641" s="77">
        <f t="shared" ref="G641" si="64">E641-F641</f>
        <v>5369983</v>
      </c>
      <c r="H641" s="77">
        <v>0</v>
      </c>
      <c r="I641" s="77">
        <v>0</v>
      </c>
      <c r="J641" s="95">
        <v>0.2</v>
      </c>
      <c r="K641" s="66">
        <v>1092200</v>
      </c>
      <c r="L641" s="77">
        <f t="shared" ref="L641" si="65">F641+K641</f>
        <v>1183217</v>
      </c>
      <c r="M641" s="79">
        <f t="shared" ref="M641" si="66">E641-L641</f>
        <v>4277783</v>
      </c>
      <c r="N641" s="3" t="s">
        <v>1277</v>
      </c>
      <c r="O641" s="7"/>
      <c r="P641" s="8">
        <f t="shared" si="63"/>
        <v>1092200</v>
      </c>
    </row>
    <row r="642" spans="1:16" ht="17.100000000000001" customHeight="1">
      <c r="A642" s="60" t="s">
        <v>1134</v>
      </c>
      <c r="B642" s="37"/>
      <c r="C642" s="80" t="s">
        <v>1272</v>
      </c>
      <c r="D642" s="81" t="s">
        <v>1267</v>
      </c>
      <c r="E642" s="82">
        <v>96140000</v>
      </c>
      <c r="F642" s="40"/>
      <c r="G642" s="63"/>
      <c r="H642" s="63">
        <f>E642</f>
        <v>96140000</v>
      </c>
      <c r="I642" s="63"/>
      <c r="J642" s="96">
        <v>0.2</v>
      </c>
      <c r="K642" s="66">
        <v>39745878</v>
      </c>
      <c r="L642" s="63">
        <f>F642+K642</f>
        <v>39745878</v>
      </c>
      <c r="M642" s="64">
        <f t="shared" ref="M642:M646" si="67">E642-L642</f>
        <v>56394122</v>
      </c>
      <c r="N642" s="3">
        <f t="shared" ref="N642:N646" si="68">N$2-D642</f>
        <v>325</v>
      </c>
      <c r="O642" s="70">
        <f t="shared" ref="O642:O646" si="69">ROUND(N642/30,0)</f>
        <v>11</v>
      </c>
      <c r="P642" s="8">
        <f t="shared" si="63"/>
        <v>19228000</v>
      </c>
    </row>
    <row r="643" spans="1:16" ht="17.100000000000001" customHeight="1">
      <c r="A643" s="60" t="s">
        <v>1134</v>
      </c>
      <c r="B643" s="37"/>
      <c r="C643" s="80" t="s">
        <v>1273</v>
      </c>
      <c r="D643" s="81" t="s">
        <v>1268</v>
      </c>
      <c r="E643" s="82">
        <v>660000</v>
      </c>
      <c r="F643" s="40"/>
      <c r="G643" s="63"/>
      <c r="H643" s="63">
        <f t="shared" ref="H643:H646" si="70">E643</f>
        <v>660000</v>
      </c>
      <c r="I643" s="63"/>
      <c r="J643" s="96">
        <v>0.2</v>
      </c>
      <c r="K643" s="66">
        <v>248050</v>
      </c>
      <c r="L643" s="63">
        <f>F643+K643</f>
        <v>248050</v>
      </c>
      <c r="M643" s="64">
        <f t="shared" si="67"/>
        <v>411950</v>
      </c>
      <c r="N643" s="3">
        <f t="shared" si="68"/>
        <v>311</v>
      </c>
      <c r="O643" s="70">
        <f t="shared" si="69"/>
        <v>10</v>
      </c>
      <c r="P643" s="8">
        <f t="shared" si="63"/>
        <v>132000</v>
      </c>
    </row>
    <row r="644" spans="1:16" ht="17.100000000000001" customHeight="1">
      <c r="A644" s="60" t="s">
        <v>1134</v>
      </c>
      <c r="B644" s="37"/>
      <c r="C644" s="80" t="s">
        <v>1274</v>
      </c>
      <c r="D644" s="81" t="s">
        <v>1269</v>
      </c>
      <c r="E644" s="82">
        <v>600000</v>
      </c>
      <c r="F644" s="40"/>
      <c r="G644" s="63"/>
      <c r="H644" s="63">
        <f t="shared" si="70"/>
        <v>600000</v>
      </c>
      <c r="I644" s="63"/>
      <c r="J644" s="96">
        <v>0.2</v>
      </c>
      <c r="K644" s="66">
        <v>202950</v>
      </c>
      <c r="L644" s="63">
        <f>F644+K644</f>
        <v>202950</v>
      </c>
      <c r="M644" s="64">
        <f>E644-L644</f>
        <v>397050</v>
      </c>
      <c r="N644" s="3">
        <f t="shared" si="68"/>
        <v>265</v>
      </c>
      <c r="O644" s="70">
        <f t="shared" si="69"/>
        <v>9</v>
      </c>
      <c r="P644" s="8">
        <f t="shared" si="63"/>
        <v>120000</v>
      </c>
    </row>
    <row r="645" spans="1:16" ht="17.100000000000001" customHeight="1">
      <c r="A645" s="60" t="s">
        <v>1134</v>
      </c>
      <c r="B645" s="37"/>
      <c r="C645" s="80" t="s">
        <v>1275</v>
      </c>
      <c r="D645" s="81" t="s">
        <v>1270</v>
      </c>
      <c r="E645" s="82">
        <v>2000000</v>
      </c>
      <c r="F645" s="40"/>
      <c r="G645" s="63"/>
      <c r="H645" s="63">
        <f t="shared" si="70"/>
        <v>2000000</v>
      </c>
      <c r="I645" s="63"/>
      <c r="J645" s="96">
        <v>0.2</v>
      </c>
      <c r="K645" s="66">
        <v>601333</v>
      </c>
      <c r="L645" s="63">
        <f t="shared" ref="L645:L646" si="71">F645+K645</f>
        <v>601333</v>
      </c>
      <c r="M645" s="64">
        <f t="shared" si="67"/>
        <v>1398667</v>
      </c>
      <c r="N645" s="3">
        <f t="shared" si="68"/>
        <v>241</v>
      </c>
      <c r="O645" s="70">
        <f t="shared" si="69"/>
        <v>8</v>
      </c>
      <c r="P645" s="8">
        <f t="shared" si="63"/>
        <v>400000</v>
      </c>
    </row>
    <row r="646" spans="1:16" ht="17.100000000000001" customHeight="1">
      <c r="A646" s="60" t="s">
        <v>1134</v>
      </c>
      <c r="B646" s="37"/>
      <c r="C646" s="80" t="s">
        <v>1276</v>
      </c>
      <c r="D646" s="81" t="s">
        <v>1271</v>
      </c>
      <c r="E646" s="82">
        <v>2200000</v>
      </c>
      <c r="F646" s="40"/>
      <c r="G646" s="63"/>
      <c r="H646" s="63">
        <f t="shared" si="70"/>
        <v>2200000</v>
      </c>
      <c r="I646" s="63"/>
      <c r="J646" s="96">
        <v>0.2</v>
      </c>
      <c r="K646" s="66">
        <v>578783</v>
      </c>
      <c r="L646" s="63">
        <f t="shared" si="71"/>
        <v>578783</v>
      </c>
      <c r="M646" s="64">
        <f t="shared" si="67"/>
        <v>1621217</v>
      </c>
      <c r="N646" s="3">
        <f t="shared" si="68"/>
        <v>219</v>
      </c>
      <c r="O646" s="70">
        <f t="shared" si="69"/>
        <v>7</v>
      </c>
      <c r="P646" s="8">
        <f t="shared" si="63"/>
        <v>440000</v>
      </c>
    </row>
    <row r="647" spans="1:16" ht="17.100000000000001" customHeight="1">
      <c r="A647" s="60" t="s">
        <v>1134</v>
      </c>
      <c r="B647" s="37"/>
      <c r="C647" s="80" t="s">
        <v>1294</v>
      </c>
      <c r="D647" s="92">
        <v>43076</v>
      </c>
      <c r="E647" s="82">
        <v>7117000</v>
      </c>
      <c r="F647" s="40"/>
      <c r="G647" s="63"/>
      <c r="H647" s="63">
        <v>7117000</v>
      </c>
      <c r="I647" s="63"/>
      <c r="J647" s="96">
        <v>0.2</v>
      </c>
      <c r="K647" s="66">
        <v>267482</v>
      </c>
      <c r="L647" s="63">
        <f t="shared" ref="L647" si="72">F647+K647</f>
        <v>267482</v>
      </c>
      <c r="M647" s="64">
        <f t="shared" ref="M647" si="73">E647-L647</f>
        <v>6849518</v>
      </c>
      <c r="N647" s="3">
        <f t="shared" ref="N647" si="74">N$2-D647</f>
        <v>24</v>
      </c>
      <c r="O647" s="70">
        <f t="shared" ref="O647" si="75">ROUND(N647/30,0)</f>
        <v>1</v>
      </c>
      <c r="P647" s="8">
        <f t="shared" ref="P647" si="76">E647/5</f>
        <v>1423400</v>
      </c>
    </row>
    <row r="648" spans="1:16" ht="21" customHeight="1">
      <c r="A648" s="150" t="s">
        <v>1213</v>
      </c>
      <c r="B648" s="150"/>
      <c r="C648" s="150"/>
      <c r="D648" s="150"/>
      <c r="E648" s="109">
        <f>SUM(E577:E647)</f>
        <v>678210100</v>
      </c>
      <c r="F648" s="100">
        <f>SUM(F577:F646)</f>
        <v>442620720.74648917</v>
      </c>
      <c r="G648" s="100">
        <f>SUM(G577:G646)</f>
        <v>126872379.25351091</v>
      </c>
      <c r="H648" s="100">
        <f>SUM(H577:H647)</f>
        <v>108717000</v>
      </c>
      <c r="I648" s="55">
        <f>SUM(I577:I637)</f>
        <v>0</v>
      </c>
      <c r="J648" s="55"/>
      <c r="K648" s="55">
        <f>SUM(K577:K647)</f>
        <v>108929300</v>
      </c>
      <c r="L648" s="109">
        <f>SUM(L577:L647)</f>
        <v>551550020.74648917</v>
      </c>
      <c r="M648" s="100">
        <f>SUM(M577:M647)</f>
        <v>126660079.25351089</v>
      </c>
      <c r="N648" s="3" t="s">
        <v>1329</v>
      </c>
      <c r="P648" s="3" t="s">
        <v>1329</v>
      </c>
    </row>
    <row r="649" spans="1:16" ht="21" customHeight="1">
      <c r="A649" s="151" t="s">
        <v>1214</v>
      </c>
      <c r="B649" s="151"/>
      <c r="C649" s="151"/>
      <c r="D649" s="151"/>
      <c r="E649" s="101">
        <f t="shared" ref="E649:M649" si="77">E648+E576+E10</f>
        <v>2539636334</v>
      </c>
      <c r="F649" s="101">
        <f t="shared" si="77"/>
        <v>1931698069.6281562</v>
      </c>
      <c r="G649" s="101">
        <f t="shared" si="77"/>
        <v>346518844.37184423</v>
      </c>
      <c r="H649" s="101">
        <f t="shared" si="77"/>
        <v>261419420</v>
      </c>
      <c r="I649" s="54">
        <f t="shared" si="77"/>
        <v>0</v>
      </c>
      <c r="J649" s="54">
        <f t="shared" si="77"/>
        <v>0</v>
      </c>
      <c r="K649" s="53">
        <f t="shared" si="77"/>
        <v>253506910</v>
      </c>
      <c r="L649" s="101">
        <f t="shared" si="77"/>
        <v>2185204979.6281562</v>
      </c>
      <c r="M649" s="101">
        <f t="shared" si="77"/>
        <v>354431354.37184423</v>
      </c>
      <c r="N649" s="3" t="s">
        <v>1330</v>
      </c>
      <c r="P649" s="3" t="s">
        <v>1133</v>
      </c>
    </row>
    <row r="650" spans="1:16" ht="13.5" hidden="1" customHeight="1">
      <c r="P650" s="8">
        <f>K649</f>
        <v>253506910</v>
      </c>
    </row>
    <row r="651" spans="1:16" ht="13.5" hidden="1" customHeight="1">
      <c r="E651" s="3"/>
      <c r="P651" s="8" t="e">
        <f>P650-P649</f>
        <v>#VALUE!</v>
      </c>
    </row>
    <row r="652" spans="1:16" ht="13.5" hidden="1" customHeight="1">
      <c r="E652" s="3"/>
      <c r="H652" s="3"/>
    </row>
    <row r="653" spans="1:16" ht="13.5" hidden="1" customHeight="1">
      <c r="A653" s="9" t="s">
        <v>1104</v>
      </c>
      <c r="E653" s="3"/>
    </row>
    <row r="654" spans="1:16" ht="13.5" hidden="1" customHeight="1">
      <c r="E654" s="3"/>
    </row>
    <row r="655" spans="1:16" ht="19.5" hidden="1" customHeight="1">
      <c r="A655" s="10" t="s">
        <v>1107</v>
      </c>
      <c r="E655" s="3"/>
      <c r="L655" s="11" t="s">
        <v>1132</v>
      </c>
      <c r="M655" s="11" t="s">
        <v>1129</v>
      </c>
      <c r="N655" s="11" t="s">
        <v>1130</v>
      </c>
      <c r="O655" s="11"/>
      <c r="P655" s="11" t="s">
        <v>1131</v>
      </c>
    </row>
    <row r="656" spans="1:16" ht="19.5" hidden="1" customHeight="1">
      <c r="E656" s="3"/>
      <c r="L656" s="11" t="s">
        <v>1127</v>
      </c>
      <c r="M656" s="12">
        <v>6665000</v>
      </c>
      <c r="N656" s="13"/>
      <c r="O656" s="13"/>
      <c r="P656" s="14" t="e">
        <f>#REF!+N656</f>
        <v>#REF!</v>
      </c>
    </row>
    <row r="657" spans="1:16" ht="19.5" hidden="1" customHeight="1">
      <c r="A657" s="9" t="s">
        <v>1108</v>
      </c>
      <c r="E657" s="3"/>
      <c r="L657" s="11" t="s">
        <v>1125</v>
      </c>
      <c r="M657" s="12">
        <v>188320000</v>
      </c>
      <c r="N657" s="12" t="e">
        <f>ROUND((#REF!*0.451*11/12)/1000,0)</f>
        <v>#REF!</v>
      </c>
      <c r="O657" s="16" t="s">
        <v>1133</v>
      </c>
      <c r="P657" s="14" t="e">
        <f>#REF!+N657</f>
        <v>#REF!</v>
      </c>
    </row>
    <row r="658" spans="1:16" ht="19.5" hidden="1" customHeight="1">
      <c r="E658" s="3"/>
      <c r="L658" s="11" t="s">
        <v>1126</v>
      </c>
      <c r="M658" s="12">
        <v>171630000</v>
      </c>
      <c r="N658" s="12" t="e">
        <f>ROUNDUP(#REF!*0.2/1000,0)</f>
        <v>#REF!</v>
      </c>
      <c r="O658" s="13"/>
      <c r="P658" s="14" t="e">
        <f>#REF!+N658</f>
        <v>#REF!</v>
      </c>
    </row>
    <row r="659" spans="1:16" ht="19.5" hidden="1" customHeight="1">
      <c r="L659" s="11" t="s">
        <v>1128</v>
      </c>
      <c r="M659" s="12">
        <f>SUM(M656:M658)</f>
        <v>366615000</v>
      </c>
      <c r="N659" s="15" t="e">
        <f>SUM(N656:N658)</f>
        <v>#REF!</v>
      </c>
      <c r="O659" s="13"/>
      <c r="P659" s="15" t="e">
        <f>SUM(P656:P658)</f>
        <v>#REF!</v>
      </c>
    </row>
    <row r="660" spans="1:16" ht="13.5" hidden="1" customHeight="1">
      <c r="M660" s="3"/>
    </row>
    <row r="661" spans="1:16" ht="13.5" customHeight="1">
      <c r="M661" s="3"/>
      <c r="P661" s="3" t="s">
        <v>1133</v>
      </c>
    </row>
    <row r="662" spans="1:16" ht="33.75" customHeight="1">
      <c r="D662" s="102" t="s">
        <v>1300</v>
      </c>
      <c r="E662" s="102" t="s">
        <v>1219</v>
      </c>
      <c r="F662" s="102" t="s">
        <v>1</v>
      </c>
      <c r="G662" s="102" t="s">
        <v>1210</v>
      </c>
      <c r="H662" s="102" t="s">
        <v>2</v>
      </c>
      <c r="I662" s="102" t="s">
        <v>3</v>
      </c>
      <c r="J662" s="102" t="s">
        <v>4</v>
      </c>
      <c r="K662" s="103" t="s">
        <v>1212</v>
      </c>
      <c r="L662" s="102" t="s">
        <v>1105</v>
      </c>
      <c r="M662" s="104" t="s">
        <v>1106</v>
      </c>
      <c r="P662" s="8" t="s">
        <v>1133</v>
      </c>
    </row>
    <row r="663" spans="1:16" ht="20.25" customHeight="1">
      <c r="D663" s="105" t="s">
        <v>1127</v>
      </c>
      <c r="E663" s="93">
        <f>E10-I663</f>
        <v>102961766</v>
      </c>
      <c r="F663" s="93">
        <f t="shared" ref="F663:M663" si="78">F10</f>
        <v>96357490</v>
      </c>
      <c r="G663" s="93">
        <f t="shared" si="78"/>
        <v>3369806</v>
      </c>
      <c r="H663" s="93">
        <f t="shared" si="78"/>
        <v>12864470</v>
      </c>
      <c r="I663" s="93">
        <v>9630000</v>
      </c>
      <c r="J663" s="93">
        <f t="shared" si="78"/>
        <v>0</v>
      </c>
      <c r="K663" s="93">
        <f t="shared" si="78"/>
        <v>6248980</v>
      </c>
      <c r="L663" s="93">
        <f>F663+K663-I663</f>
        <v>92976470</v>
      </c>
      <c r="M663" s="93">
        <f t="shared" si="78"/>
        <v>9985296</v>
      </c>
    </row>
    <row r="664" spans="1:16" ht="20.25" customHeight="1">
      <c r="D664" s="105" t="s">
        <v>1138</v>
      </c>
      <c r="E664" s="93">
        <f t="shared" ref="E664:M664" si="79">E576</f>
        <v>1748834468</v>
      </c>
      <c r="F664" s="93">
        <f t="shared" si="79"/>
        <v>1392719858.8816671</v>
      </c>
      <c r="G664" s="93">
        <f t="shared" si="79"/>
        <v>216276659.11833331</v>
      </c>
      <c r="H664" s="93">
        <f t="shared" si="79"/>
        <v>139837950</v>
      </c>
      <c r="I664" s="93">
        <f t="shared" si="79"/>
        <v>0</v>
      </c>
      <c r="J664" s="93">
        <f t="shared" si="79"/>
        <v>0</v>
      </c>
      <c r="K664" s="93">
        <f t="shared" si="79"/>
        <v>138328630</v>
      </c>
      <c r="L664" s="93">
        <f t="shared" ref="L664" si="80">F664+K664</f>
        <v>1531048488.8816671</v>
      </c>
      <c r="M664" s="93">
        <f t="shared" si="79"/>
        <v>217785979.11833334</v>
      </c>
    </row>
    <row r="665" spans="1:16" ht="20.25" customHeight="1">
      <c r="D665" s="105" t="s">
        <v>1137</v>
      </c>
      <c r="E665" s="93">
        <f t="shared" ref="E665:F665" si="81">E648</f>
        <v>678210100</v>
      </c>
      <c r="F665" s="93">
        <f t="shared" si="81"/>
        <v>442620720.74648917</v>
      </c>
      <c r="G665" s="93">
        <f>G648</f>
        <v>126872379.25351091</v>
      </c>
      <c r="H665" s="93">
        <f t="shared" ref="H665:M665" si="82">H648</f>
        <v>108717000</v>
      </c>
      <c r="I665" s="93">
        <f t="shared" si="82"/>
        <v>0</v>
      </c>
      <c r="J665" s="93">
        <f t="shared" si="82"/>
        <v>0</v>
      </c>
      <c r="K665" s="93">
        <v>108929300</v>
      </c>
      <c r="L665" s="93">
        <f>F665+K665</f>
        <v>551550020.74648917</v>
      </c>
      <c r="M665" s="93">
        <f t="shared" si="82"/>
        <v>126660079.25351089</v>
      </c>
    </row>
    <row r="666" spans="1:16" ht="20.25" customHeight="1">
      <c r="D666" s="106" t="s">
        <v>1215</v>
      </c>
      <c r="E666" s="107">
        <f t="shared" ref="E666:F666" si="83">SUM(E663:E665)</f>
        <v>2530006334</v>
      </c>
      <c r="F666" s="107">
        <f t="shared" si="83"/>
        <v>1931698069.6281562</v>
      </c>
      <c r="G666" s="107">
        <f>SUM(G663:G665)</f>
        <v>346518844.37184423</v>
      </c>
      <c r="H666" s="107">
        <f t="shared" ref="H666:M666" si="84">SUM(H663:H665)</f>
        <v>261419420</v>
      </c>
      <c r="I666" s="107">
        <f t="shared" si="84"/>
        <v>9630000</v>
      </c>
      <c r="J666" s="107">
        <f t="shared" si="84"/>
        <v>0</v>
      </c>
      <c r="K666" s="107">
        <f t="shared" si="84"/>
        <v>253506910</v>
      </c>
      <c r="L666" s="107">
        <f t="shared" si="84"/>
        <v>2175574979.6281562</v>
      </c>
      <c r="M666" s="107">
        <f t="shared" si="84"/>
        <v>354431354.37184423</v>
      </c>
    </row>
  </sheetData>
  <mergeCells count="5">
    <mergeCell ref="A1:C1"/>
    <mergeCell ref="A10:D10"/>
    <mergeCell ref="A576:D576"/>
    <mergeCell ref="A648:D648"/>
    <mergeCell ref="A649:D6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TV847"/>
  <sheetViews>
    <sheetView tabSelected="1" zoomScaleNormal="100" workbookViewId="0">
      <pane xSplit="1" ySplit="3" topLeftCell="D4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E717" sqref="E717"/>
    </sheetView>
  </sheetViews>
  <sheetFormatPr defaultColWidth="11" defaultRowHeight="13.5" customHeight="1"/>
  <cols>
    <col min="1" max="1" width="12.5" style="154" customWidth="1"/>
    <col min="2" max="3" width="12.5" style="154" hidden="1" customWidth="1"/>
    <col min="4" max="4" width="46.375" style="120" customWidth="1"/>
    <col min="5" max="5" width="11.375" style="120" customWidth="1"/>
    <col min="6" max="6" width="16.875" style="120" customWidth="1"/>
    <col min="7" max="48" width="11" style="120" customWidth="1"/>
    <col min="49" max="203" width="11" style="120"/>
    <col min="204" max="204" width="13.75" style="120" customWidth="1"/>
    <col min="205" max="205" width="11" style="120" customWidth="1"/>
    <col min="206" max="206" width="25.25" style="120" customWidth="1"/>
    <col min="207" max="207" width="9.875" style="120" customWidth="1"/>
    <col min="208" max="208" width="15.625" style="120" bestFit="1" customWidth="1"/>
    <col min="209" max="209" width="14.5" style="120" customWidth="1"/>
    <col min="210" max="211" width="12.875" style="120" customWidth="1"/>
    <col min="212" max="213" width="11" style="120" customWidth="1"/>
    <col min="214" max="214" width="12.875" style="120" customWidth="1"/>
    <col min="215" max="215" width="14.5" style="120" customWidth="1"/>
    <col min="216" max="216" width="12.875" style="120" customWidth="1"/>
    <col min="217" max="217" width="7.5" style="120" customWidth="1"/>
    <col min="218" max="218" width="10" style="120" customWidth="1"/>
    <col min="219" max="459" width="11" style="120"/>
    <col min="460" max="460" width="13.75" style="120" customWidth="1"/>
    <col min="461" max="461" width="11" style="120" customWidth="1"/>
    <col min="462" max="462" width="25.25" style="120" customWidth="1"/>
    <col min="463" max="463" width="9.875" style="120" customWidth="1"/>
    <col min="464" max="464" width="15.625" style="120" bestFit="1" customWidth="1"/>
    <col min="465" max="465" width="14.5" style="120" customWidth="1"/>
    <col min="466" max="467" width="12.875" style="120" customWidth="1"/>
    <col min="468" max="469" width="11" style="120" customWidth="1"/>
    <col min="470" max="470" width="12.875" style="120" customWidth="1"/>
    <col min="471" max="471" width="14.5" style="120" customWidth="1"/>
    <col min="472" max="472" width="12.875" style="120" customWidth="1"/>
    <col min="473" max="473" width="7.5" style="120" customWidth="1"/>
    <col min="474" max="474" width="10" style="120" customWidth="1"/>
    <col min="475" max="715" width="11" style="120"/>
    <col min="716" max="716" width="13.75" style="120" customWidth="1"/>
    <col min="717" max="717" width="11" style="120" customWidth="1"/>
    <col min="718" max="718" width="25.25" style="120" customWidth="1"/>
    <col min="719" max="719" width="9.875" style="120" customWidth="1"/>
    <col min="720" max="720" width="15.625" style="120" bestFit="1" customWidth="1"/>
    <col min="721" max="721" width="14.5" style="120" customWidth="1"/>
    <col min="722" max="723" width="12.875" style="120" customWidth="1"/>
    <col min="724" max="725" width="11" style="120" customWidth="1"/>
    <col min="726" max="726" width="12.875" style="120" customWidth="1"/>
    <col min="727" max="727" width="14.5" style="120" customWidth="1"/>
    <col min="728" max="728" width="12.875" style="120" customWidth="1"/>
    <col min="729" max="729" width="7.5" style="120" customWidth="1"/>
    <col min="730" max="730" width="10" style="120" customWidth="1"/>
    <col min="731" max="971" width="11" style="120"/>
    <col min="972" max="972" width="13.75" style="120" customWidth="1"/>
    <col min="973" max="973" width="11" style="120" customWidth="1"/>
    <col min="974" max="974" width="25.25" style="120" customWidth="1"/>
    <col min="975" max="975" width="9.875" style="120" customWidth="1"/>
    <col min="976" max="976" width="15.625" style="120" bestFit="1" customWidth="1"/>
    <col min="977" max="977" width="14.5" style="120" customWidth="1"/>
    <col min="978" max="979" width="12.875" style="120" customWidth="1"/>
    <col min="980" max="981" width="11" style="120" customWidth="1"/>
    <col min="982" max="982" width="12.875" style="120" customWidth="1"/>
    <col min="983" max="983" width="14.5" style="120" customWidth="1"/>
    <col min="984" max="984" width="12.875" style="120" customWidth="1"/>
    <col min="985" max="985" width="7.5" style="120" customWidth="1"/>
    <col min="986" max="986" width="10" style="120" customWidth="1"/>
    <col min="987" max="1227" width="11" style="120"/>
    <col min="1228" max="1228" width="13.75" style="120" customWidth="1"/>
    <col min="1229" max="1229" width="11" style="120" customWidth="1"/>
    <col min="1230" max="1230" width="25.25" style="120" customWidth="1"/>
    <col min="1231" max="1231" width="9.875" style="120" customWidth="1"/>
    <col min="1232" max="1232" width="15.625" style="120" bestFit="1" customWidth="1"/>
    <col min="1233" max="1233" width="14.5" style="120" customWidth="1"/>
    <col min="1234" max="1235" width="12.875" style="120" customWidth="1"/>
    <col min="1236" max="1237" width="11" style="120" customWidth="1"/>
    <col min="1238" max="1238" width="12.875" style="120" customWidth="1"/>
    <col min="1239" max="1239" width="14.5" style="120" customWidth="1"/>
    <col min="1240" max="1240" width="12.875" style="120" customWidth="1"/>
    <col min="1241" max="1241" width="7.5" style="120" customWidth="1"/>
    <col min="1242" max="1242" width="10" style="120" customWidth="1"/>
    <col min="1243" max="1483" width="11" style="120"/>
    <col min="1484" max="1484" width="13.75" style="120" customWidth="1"/>
    <col min="1485" max="1485" width="11" style="120" customWidth="1"/>
    <col min="1486" max="1486" width="25.25" style="120" customWidth="1"/>
    <col min="1487" max="1487" width="9.875" style="120" customWidth="1"/>
    <col min="1488" max="1488" width="15.625" style="120" bestFit="1" customWidth="1"/>
    <col min="1489" max="1489" width="14.5" style="120" customWidth="1"/>
    <col min="1490" max="1491" width="12.875" style="120" customWidth="1"/>
    <col min="1492" max="1493" width="11" style="120" customWidth="1"/>
    <col min="1494" max="1494" width="12.875" style="120" customWidth="1"/>
    <col min="1495" max="1495" width="14.5" style="120" customWidth="1"/>
    <col min="1496" max="1496" width="12.875" style="120" customWidth="1"/>
    <col min="1497" max="1497" width="7.5" style="120" customWidth="1"/>
    <col min="1498" max="1498" width="10" style="120" customWidth="1"/>
    <col min="1499" max="1739" width="11" style="120"/>
    <col min="1740" max="1740" width="13.75" style="120" customWidth="1"/>
    <col min="1741" max="1741" width="11" style="120" customWidth="1"/>
    <col min="1742" max="1742" width="25.25" style="120" customWidth="1"/>
    <col min="1743" max="1743" width="9.875" style="120" customWidth="1"/>
    <col min="1744" max="1744" width="15.625" style="120" bestFit="1" customWidth="1"/>
    <col min="1745" max="1745" width="14.5" style="120" customWidth="1"/>
    <col min="1746" max="1747" width="12.875" style="120" customWidth="1"/>
    <col min="1748" max="1749" width="11" style="120" customWidth="1"/>
    <col min="1750" max="1750" width="12.875" style="120" customWidth="1"/>
    <col min="1751" max="1751" width="14.5" style="120" customWidth="1"/>
    <col min="1752" max="1752" width="12.875" style="120" customWidth="1"/>
    <col min="1753" max="1753" width="7.5" style="120" customWidth="1"/>
    <col min="1754" max="1754" width="10" style="120" customWidth="1"/>
    <col min="1755" max="1995" width="11" style="120"/>
    <col min="1996" max="1996" width="13.75" style="120" customWidth="1"/>
    <col min="1997" max="1997" width="11" style="120" customWidth="1"/>
    <col min="1998" max="1998" width="25.25" style="120" customWidth="1"/>
    <col min="1999" max="1999" width="9.875" style="120" customWidth="1"/>
    <col min="2000" max="2000" width="15.625" style="120" bestFit="1" customWidth="1"/>
    <col min="2001" max="2001" width="14.5" style="120" customWidth="1"/>
    <col min="2002" max="2003" width="12.875" style="120" customWidth="1"/>
    <col min="2004" max="2005" width="11" style="120" customWidth="1"/>
    <col min="2006" max="2006" width="12.875" style="120" customWidth="1"/>
    <col min="2007" max="2007" width="14.5" style="120" customWidth="1"/>
    <col min="2008" max="2008" width="12.875" style="120" customWidth="1"/>
    <col min="2009" max="2009" width="7.5" style="120" customWidth="1"/>
    <col min="2010" max="2010" width="10" style="120" customWidth="1"/>
    <col min="2011" max="2251" width="11" style="120"/>
    <col min="2252" max="2252" width="13.75" style="120" customWidth="1"/>
    <col min="2253" max="2253" width="11" style="120" customWidth="1"/>
    <col min="2254" max="2254" width="25.25" style="120" customWidth="1"/>
    <col min="2255" max="2255" width="9.875" style="120" customWidth="1"/>
    <col min="2256" max="2256" width="15.625" style="120" bestFit="1" customWidth="1"/>
    <col min="2257" max="2257" width="14.5" style="120" customWidth="1"/>
    <col min="2258" max="2259" width="12.875" style="120" customWidth="1"/>
    <col min="2260" max="2261" width="11" style="120" customWidth="1"/>
    <col min="2262" max="2262" width="12.875" style="120" customWidth="1"/>
    <col min="2263" max="2263" width="14.5" style="120" customWidth="1"/>
    <col min="2264" max="2264" width="12.875" style="120" customWidth="1"/>
    <col min="2265" max="2265" width="7.5" style="120" customWidth="1"/>
    <col min="2266" max="2266" width="10" style="120" customWidth="1"/>
    <col min="2267" max="2507" width="11" style="120"/>
    <col min="2508" max="2508" width="13.75" style="120" customWidth="1"/>
    <col min="2509" max="2509" width="11" style="120" customWidth="1"/>
    <col min="2510" max="2510" width="25.25" style="120" customWidth="1"/>
    <col min="2511" max="2511" width="9.875" style="120" customWidth="1"/>
    <col min="2512" max="2512" width="15.625" style="120" bestFit="1" customWidth="1"/>
    <col min="2513" max="2513" width="14.5" style="120" customWidth="1"/>
    <col min="2514" max="2515" width="12.875" style="120" customWidth="1"/>
    <col min="2516" max="2517" width="11" style="120" customWidth="1"/>
    <col min="2518" max="2518" width="12.875" style="120" customWidth="1"/>
    <col min="2519" max="2519" width="14.5" style="120" customWidth="1"/>
    <col min="2520" max="2520" width="12.875" style="120" customWidth="1"/>
    <col min="2521" max="2521" width="7.5" style="120" customWidth="1"/>
    <col min="2522" max="2522" width="10" style="120" customWidth="1"/>
    <col min="2523" max="2763" width="11" style="120"/>
    <col min="2764" max="2764" width="13.75" style="120" customWidth="1"/>
    <col min="2765" max="2765" width="11" style="120" customWidth="1"/>
    <col min="2766" max="2766" width="25.25" style="120" customWidth="1"/>
    <col min="2767" max="2767" width="9.875" style="120" customWidth="1"/>
    <col min="2768" max="2768" width="15.625" style="120" bestFit="1" customWidth="1"/>
    <col min="2769" max="2769" width="14.5" style="120" customWidth="1"/>
    <col min="2770" max="2771" width="12.875" style="120" customWidth="1"/>
    <col min="2772" max="2773" width="11" style="120" customWidth="1"/>
    <col min="2774" max="2774" width="12.875" style="120" customWidth="1"/>
    <col min="2775" max="2775" width="14.5" style="120" customWidth="1"/>
    <col min="2776" max="2776" width="12.875" style="120" customWidth="1"/>
    <col min="2777" max="2777" width="7.5" style="120" customWidth="1"/>
    <col min="2778" max="2778" width="10" style="120" customWidth="1"/>
    <col min="2779" max="3019" width="11" style="120"/>
    <col min="3020" max="3020" width="13.75" style="120" customWidth="1"/>
    <col min="3021" max="3021" width="11" style="120" customWidth="1"/>
    <col min="3022" max="3022" width="25.25" style="120" customWidth="1"/>
    <col min="3023" max="3023" width="9.875" style="120" customWidth="1"/>
    <col min="3024" max="3024" width="15.625" style="120" bestFit="1" customWidth="1"/>
    <col min="3025" max="3025" width="14.5" style="120" customWidth="1"/>
    <col min="3026" max="3027" width="12.875" style="120" customWidth="1"/>
    <col min="3028" max="3029" width="11" style="120" customWidth="1"/>
    <col min="3030" max="3030" width="12.875" style="120" customWidth="1"/>
    <col min="3031" max="3031" width="14.5" style="120" customWidth="1"/>
    <col min="3032" max="3032" width="12.875" style="120" customWidth="1"/>
    <col min="3033" max="3033" width="7.5" style="120" customWidth="1"/>
    <col min="3034" max="3034" width="10" style="120" customWidth="1"/>
    <col min="3035" max="3275" width="11" style="120"/>
    <col min="3276" max="3276" width="13.75" style="120" customWidth="1"/>
    <col min="3277" max="3277" width="11" style="120" customWidth="1"/>
    <col min="3278" max="3278" width="25.25" style="120" customWidth="1"/>
    <col min="3279" max="3279" width="9.875" style="120" customWidth="1"/>
    <col min="3280" max="3280" width="15.625" style="120" bestFit="1" customWidth="1"/>
    <col min="3281" max="3281" width="14.5" style="120" customWidth="1"/>
    <col min="3282" max="3283" width="12.875" style="120" customWidth="1"/>
    <col min="3284" max="3285" width="11" style="120" customWidth="1"/>
    <col min="3286" max="3286" width="12.875" style="120" customWidth="1"/>
    <col min="3287" max="3287" width="14.5" style="120" customWidth="1"/>
    <col min="3288" max="3288" width="12.875" style="120" customWidth="1"/>
    <col min="3289" max="3289" width="7.5" style="120" customWidth="1"/>
    <col min="3290" max="3290" width="10" style="120" customWidth="1"/>
    <col min="3291" max="3531" width="11" style="120"/>
    <col min="3532" max="3532" width="13.75" style="120" customWidth="1"/>
    <col min="3533" max="3533" width="11" style="120" customWidth="1"/>
    <col min="3534" max="3534" width="25.25" style="120" customWidth="1"/>
    <col min="3535" max="3535" width="9.875" style="120" customWidth="1"/>
    <col min="3536" max="3536" width="15.625" style="120" bestFit="1" customWidth="1"/>
    <col min="3537" max="3537" width="14.5" style="120" customWidth="1"/>
    <col min="3538" max="3539" width="12.875" style="120" customWidth="1"/>
    <col min="3540" max="3541" width="11" style="120" customWidth="1"/>
    <col min="3542" max="3542" width="12.875" style="120" customWidth="1"/>
    <col min="3543" max="3543" width="14.5" style="120" customWidth="1"/>
    <col min="3544" max="3544" width="12.875" style="120" customWidth="1"/>
    <col min="3545" max="3545" width="7.5" style="120" customWidth="1"/>
    <col min="3546" max="3546" width="10" style="120" customWidth="1"/>
    <col min="3547" max="3787" width="11" style="120"/>
    <col min="3788" max="3788" width="13.75" style="120" customWidth="1"/>
    <col min="3789" max="3789" width="11" style="120" customWidth="1"/>
    <col min="3790" max="3790" width="25.25" style="120" customWidth="1"/>
    <col min="3791" max="3791" width="9.875" style="120" customWidth="1"/>
    <col min="3792" max="3792" width="15.625" style="120" bestFit="1" customWidth="1"/>
    <col min="3793" max="3793" width="14.5" style="120" customWidth="1"/>
    <col min="3794" max="3795" width="12.875" style="120" customWidth="1"/>
    <col min="3796" max="3797" width="11" style="120" customWidth="1"/>
    <col min="3798" max="3798" width="12.875" style="120" customWidth="1"/>
    <col min="3799" max="3799" width="14.5" style="120" customWidth="1"/>
    <col min="3800" max="3800" width="12.875" style="120" customWidth="1"/>
    <col min="3801" max="3801" width="7.5" style="120" customWidth="1"/>
    <col min="3802" max="3802" width="10" style="120" customWidth="1"/>
    <col min="3803" max="4043" width="11" style="120"/>
    <col min="4044" max="4044" width="13.75" style="120" customWidth="1"/>
    <col min="4045" max="4045" width="11" style="120" customWidth="1"/>
    <col min="4046" max="4046" width="25.25" style="120" customWidth="1"/>
    <col min="4047" max="4047" width="9.875" style="120" customWidth="1"/>
    <col min="4048" max="4048" width="15.625" style="120" bestFit="1" customWidth="1"/>
    <col min="4049" max="4049" width="14.5" style="120" customWidth="1"/>
    <col min="4050" max="4051" width="12.875" style="120" customWidth="1"/>
    <col min="4052" max="4053" width="11" style="120" customWidth="1"/>
    <col min="4054" max="4054" width="12.875" style="120" customWidth="1"/>
    <col min="4055" max="4055" width="14.5" style="120" customWidth="1"/>
    <col min="4056" max="4056" width="12.875" style="120" customWidth="1"/>
    <col min="4057" max="4057" width="7.5" style="120" customWidth="1"/>
    <col min="4058" max="4058" width="10" style="120" customWidth="1"/>
    <col min="4059" max="4299" width="11" style="120"/>
    <col min="4300" max="4300" width="13.75" style="120" customWidth="1"/>
    <col min="4301" max="4301" width="11" style="120" customWidth="1"/>
    <col min="4302" max="4302" width="25.25" style="120" customWidth="1"/>
    <col min="4303" max="4303" width="9.875" style="120" customWidth="1"/>
    <col min="4304" max="4304" width="15.625" style="120" bestFit="1" customWidth="1"/>
    <col min="4305" max="4305" width="14.5" style="120" customWidth="1"/>
    <col min="4306" max="4307" width="12.875" style="120" customWidth="1"/>
    <col min="4308" max="4309" width="11" style="120" customWidth="1"/>
    <col min="4310" max="4310" width="12.875" style="120" customWidth="1"/>
    <col min="4311" max="4311" width="14.5" style="120" customWidth="1"/>
    <col min="4312" max="4312" width="12.875" style="120" customWidth="1"/>
    <col min="4313" max="4313" width="7.5" style="120" customWidth="1"/>
    <col min="4314" max="4314" width="10" style="120" customWidth="1"/>
    <col min="4315" max="4555" width="11" style="120"/>
    <col min="4556" max="4556" width="13.75" style="120" customWidth="1"/>
    <col min="4557" max="4557" width="11" style="120" customWidth="1"/>
    <col min="4558" max="4558" width="25.25" style="120" customWidth="1"/>
    <col min="4559" max="4559" width="9.875" style="120" customWidth="1"/>
    <col min="4560" max="4560" width="15.625" style="120" bestFit="1" customWidth="1"/>
    <col min="4561" max="4561" width="14.5" style="120" customWidth="1"/>
    <col min="4562" max="4563" width="12.875" style="120" customWidth="1"/>
    <col min="4564" max="4565" width="11" style="120" customWidth="1"/>
    <col min="4566" max="4566" width="12.875" style="120" customWidth="1"/>
    <col min="4567" max="4567" width="14.5" style="120" customWidth="1"/>
    <col min="4568" max="4568" width="12.875" style="120" customWidth="1"/>
    <col min="4569" max="4569" width="7.5" style="120" customWidth="1"/>
    <col min="4570" max="4570" width="10" style="120" customWidth="1"/>
    <col min="4571" max="4811" width="11" style="120"/>
    <col min="4812" max="4812" width="13.75" style="120" customWidth="1"/>
    <col min="4813" max="4813" width="11" style="120" customWidth="1"/>
    <col min="4814" max="4814" width="25.25" style="120" customWidth="1"/>
    <col min="4815" max="4815" width="9.875" style="120" customWidth="1"/>
    <col min="4816" max="4816" width="15.625" style="120" bestFit="1" customWidth="1"/>
    <col min="4817" max="4817" width="14.5" style="120" customWidth="1"/>
    <col min="4818" max="4819" width="12.875" style="120" customWidth="1"/>
    <col min="4820" max="4821" width="11" style="120" customWidth="1"/>
    <col min="4822" max="4822" width="12.875" style="120" customWidth="1"/>
    <col min="4823" max="4823" width="14.5" style="120" customWidth="1"/>
    <col min="4824" max="4824" width="12.875" style="120" customWidth="1"/>
    <col min="4825" max="4825" width="7.5" style="120" customWidth="1"/>
    <col min="4826" max="4826" width="10" style="120" customWidth="1"/>
    <col min="4827" max="5067" width="11" style="120"/>
    <col min="5068" max="5068" width="13.75" style="120" customWidth="1"/>
    <col min="5069" max="5069" width="11" style="120" customWidth="1"/>
    <col min="5070" max="5070" width="25.25" style="120" customWidth="1"/>
    <col min="5071" max="5071" width="9.875" style="120" customWidth="1"/>
    <col min="5072" max="5072" width="15.625" style="120" bestFit="1" customWidth="1"/>
    <col min="5073" max="5073" width="14.5" style="120" customWidth="1"/>
    <col min="5074" max="5075" width="12.875" style="120" customWidth="1"/>
    <col min="5076" max="5077" width="11" style="120" customWidth="1"/>
    <col min="5078" max="5078" width="12.875" style="120" customWidth="1"/>
    <col min="5079" max="5079" width="14.5" style="120" customWidth="1"/>
    <col min="5080" max="5080" width="12.875" style="120" customWidth="1"/>
    <col min="5081" max="5081" width="7.5" style="120" customWidth="1"/>
    <col min="5082" max="5082" width="10" style="120" customWidth="1"/>
    <col min="5083" max="5323" width="11" style="120"/>
    <col min="5324" max="5324" width="13.75" style="120" customWidth="1"/>
    <col min="5325" max="5325" width="11" style="120" customWidth="1"/>
    <col min="5326" max="5326" width="25.25" style="120" customWidth="1"/>
    <col min="5327" max="5327" width="9.875" style="120" customWidth="1"/>
    <col min="5328" max="5328" width="15.625" style="120" bestFit="1" customWidth="1"/>
    <col min="5329" max="5329" width="14.5" style="120" customWidth="1"/>
    <col min="5330" max="5331" width="12.875" style="120" customWidth="1"/>
    <col min="5332" max="5333" width="11" style="120" customWidth="1"/>
    <col min="5334" max="5334" width="12.875" style="120" customWidth="1"/>
    <col min="5335" max="5335" width="14.5" style="120" customWidth="1"/>
    <col min="5336" max="5336" width="12.875" style="120" customWidth="1"/>
    <col min="5337" max="5337" width="7.5" style="120" customWidth="1"/>
    <col min="5338" max="5338" width="10" style="120" customWidth="1"/>
    <col min="5339" max="5579" width="11" style="120"/>
    <col min="5580" max="5580" width="13.75" style="120" customWidth="1"/>
    <col min="5581" max="5581" width="11" style="120" customWidth="1"/>
    <col min="5582" max="5582" width="25.25" style="120" customWidth="1"/>
    <col min="5583" max="5583" width="9.875" style="120" customWidth="1"/>
    <col min="5584" max="5584" width="15.625" style="120" bestFit="1" customWidth="1"/>
    <col min="5585" max="5585" width="14.5" style="120" customWidth="1"/>
    <col min="5586" max="5587" width="12.875" style="120" customWidth="1"/>
    <col min="5588" max="5589" width="11" style="120" customWidth="1"/>
    <col min="5590" max="5590" width="12.875" style="120" customWidth="1"/>
    <col min="5591" max="5591" width="14.5" style="120" customWidth="1"/>
    <col min="5592" max="5592" width="12.875" style="120" customWidth="1"/>
    <col min="5593" max="5593" width="7.5" style="120" customWidth="1"/>
    <col min="5594" max="5594" width="10" style="120" customWidth="1"/>
    <col min="5595" max="5835" width="11" style="120"/>
    <col min="5836" max="5836" width="13.75" style="120" customWidth="1"/>
    <col min="5837" max="5837" width="11" style="120" customWidth="1"/>
    <col min="5838" max="5838" width="25.25" style="120" customWidth="1"/>
    <col min="5839" max="5839" width="9.875" style="120" customWidth="1"/>
    <col min="5840" max="5840" width="15.625" style="120" bestFit="1" customWidth="1"/>
    <col min="5841" max="5841" width="14.5" style="120" customWidth="1"/>
    <col min="5842" max="5843" width="12.875" style="120" customWidth="1"/>
    <col min="5844" max="5845" width="11" style="120" customWidth="1"/>
    <col min="5846" max="5846" width="12.875" style="120" customWidth="1"/>
    <col min="5847" max="5847" width="14.5" style="120" customWidth="1"/>
    <col min="5848" max="5848" width="12.875" style="120" customWidth="1"/>
    <col min="5849" max="5849" width="7.5" style="120" customWidth="1"/>
    <col min="5850" max="5850" width="10" style="120" customWidth="1"/>
    <col min="5851" max="6091" width="11" style="120"/>
    <col min="6092" max="6092" width="13.75" style="120" customWidth="1"/>
    <col min="6093" max="6093" width="11" style="120" customWidth="1"/>
    <col min="6094" max="6094" width="25.25" style="120" customWidth="1"/>
    <col min="6095" max="6095" width="9.875" style="120" customWidth="1"/>
    <col min="6096" max="6096" width="15.625" style="120" bestFit="1" customWidth="1"/>
    <col min="6097" max="6097" width="14.5" style="120" customWidth="1"/>
    <col min="6098" max="6099" width="12.875" style="120" customWidth="1"/>
    <col min="6100" max="6101" width="11" style="120" customWidth="1"/>
    <col min="6102" max="6102" width="12.875" style="120" customWidth="1"/>
    <col min="6103" max="6103" width="14.5" style="120" customWidth="1"/>
    <col min="6104" max="6104" width="12.875" style="120" customWidth="1"/>
    <col min="6105" max="6105" width="7.5" style="120" customWidth="1"/>
    <col min="6106" max="6106" width="10" style="120" customWidth="1"/>
    <col min="6107" max="6347" width="11" style="120"/>
    <col min="6348" max="6348" width="13.75" style="120" customWidth="1"/>
    <col min="6349" max="6349" width="11" style="120" customWidth="1"/>
    <col min="6350" max="6350" width="25.25" style="120" customWidth="1"/>
    <col min="6351" max="6351" width="9.875" style="120" customWidth="1"/>
    <col min="6352" max="6352" width="15.625" style="120" bestFit="1" customWidth="1"/>
    <col min="6353" max="6353" width="14.5" style="120" customWidth="1"/>
    <col min="6354" max="6355" width="12.875" style="120" customWidth="1"/>
    <col min="6356" max="6357" width="11" style="120" customWidth="1"/>
    <col min="6358" max="6358" width="12.875" style="120" customWidth="1"/>
    <col min="6359" max="6359" width="14.5" style="120" customWidth="1"/>
    <col min="6360" max="6360" width="12.875" style="120" customWidth="1"/>
    <col min="6361" max="6361" width="7.5" style="120" customWidth="1"/>
    <col min="6362" max="6362" width="10" style="120" customWidth="1"/>
    <col min="6363" max="6603" width="11" style="120"/>
    <col min="6604" max="6604" width="13.75" style="120" customWidth="1"/>
    <col min="6605" max="6605" width="11" style="120" customWidth="1"/>
    <col min="6606" max="6606" width="25.25" style="120" customWidth="1"/>
    <col min="6607" max="6607" width="9.875" style="120" customWidth="1"/>
    <col min="6608" max="6608" width="15.625" style="120" bestFit="1" customWidth="1"/>
    <col min="6609" max="6609" width="14.5" style="120" customWidth="1"/>
    <col min="6610" max="6611" width="12.875" style="120" customWidth="1"/>
    <col min="6612" max="6613" width="11" style="120" customWidth="1"/>
    <col min="6614" max="6614" width="12.875" style="120" customWidth="1"/>
    <col min="6615" max="6615" width="14.5" style="120" customWidth="1"/>
    <col min="6616" max="6616" width="12.875" style="120" customWidth="1"/>
    <col min="6617" max="6617" width="7.5" style="120" customWidth="1"/>
    <col min="6618" max="6618" width="10" style="120" customWidth="1"/>
    <col min="6619" max="6859" width="11" style="120"/>
    <col min="6860" max="6860" width="13.75" style="120" customWidth="1"/>
    <col min="6861" max="6861" width="11" style="120" customWidth="1"/>
    <col min="6862" max="6862" width="25.25" style="120" customWidth="1"/>
    <col min="6863" max="6863" width="9.875" style="120" customWidth="1"/>
    <col min="6864" max="6864" width="15.625" style="120" bestFit="1" customWidth="1"/>
    <col min="6865" max="6865" width="14.5" style="120" customWidth="1"/>
    <col min="6866" max="6867" width="12.875" style="120" customWidth="1"/>
    <col min="6868" max="6869" width="11" style="120" customWidth="1"/>
    <col min="6870" max="6870" width="12.875" style="120" customWidth="1"/>
    <col min="6871" max="6871" width="14.5" style="120" customWidth="1"/>
    <col min="6872" max="6872" width="12.875" style="120" customWidth="1"/>
    <col min="6873" max="6873" width="7.5" style="120" customWidth="1"/>
    <col min="6874" max="6874" width="10" style="120" customWidth="1"/>
    <col min="6875" max="7115" width="11" style="120"/>
    <col min="7116" max="7116" width="13.75" style="120" customWidth="1"/>
    <col min="7117" max="7117" width="11" style="120" customWidth="1"/>
    <col min="7118" max="7118" width="25.25" style="120" customWidth="1"/>
    <col min="7119" max="7119" width="9.875" style="120" customWidth="1"/>
    <col min="7120" max="7120" width="15.625" style="120" bestFit="1" customWidth="1"/>
    <col min="7121" max="7121" width="14.5" style="120" customWidth="1"/>
    <col min="7122" max="7123" width="12.875" style="120" customWidth="1"/>
    <col min="7124" max="7125" width="11" style="120" customWidth="1"/>
    <col min="7126" max="7126" width="12.875" style="120" customWidth="1"/>
    <col min="7127" max="7127" width="14.5" style="120" customWidth="1"/>
    <col min="7128" max="7128" width="12.875" style="120" customWidth="1"/>
    <col min="7129" max="7129" width="7.5" style="120" customWidth="1"/>
    <col min="7130" max="7130" width="10" style="120" customWidth="1"/>
    <col min="7131" max="7371" width="11" style="120"/>
    <col min="7372" max="7372" width="13.75" style="120" customWidth="1"/>
    <col min="7373" max="7373" width="11" style="120" customWidth="1"/>
    <col min="7374" max="7374" width="25.25" style="120" customWidth="1"/>
    <col min="7375" max="7375" width="9.875" style="120" customWidth="1"/>
    <col min="7376" max="7376" width="15.625" style="120" bestFit="1" customWidth="1"/>
    <col min="7377" max="7377" width="14.5" style="120" customWidth="1"/>
    <col min="7378" max="7379" width="12.875" style="120" customWidth="1"/>
    <col min="7380" max="7381" width="11" style="120" customWidth="1"/>
    <col min="7382" max="7382" width="12.875" style="120" customWidth="1"/>
    <col min="7383" max="7383" width="14.5" style="120" customWidth="1"/>
    <col min="7384" max="7384" width="12.875" style="120" customWidth="1"/>
    <col min="7385" max="7385" width="7.5" style="120" customWidth="1"/>
    <col min="7386" max="7386" width="10" style="120" customWidth="1"/>
    <col min="7387" max="7627" width="11" style="120"/>
    <col min="7628" max="7628" width="13.75" style="120" customWidth="1"/>
    <col min="7629" max="7629" width="11" style="120" customWidth="1"/>
    <col min="7630" max="7630" width="25.25" style="120" customWidth="1"/>
    <col min="7631" max="7631" width="9.875" style="120" customWidth="1"/>
    <col min="7632" max="7632" width="15.625" style="120" bestFit="1" customWidth="1"/>
    <col min="7633" max="7633" width="14.5" style="120" customWidth="1"/>
    <col min="7634" max="7635" width="12.875" style="120" customWidth="1"/>
    <col min="7636" max="7637" width="11" style="120" customWidth="1"/>
    <col min="7638" max="7638" width="12.875" style="120" customWidth="1"/>
    <col min="7639" max="7639" width="14.5" style="120" customWidth="1"/>
    <col min="7640" max="7640" width="12.875" style="120" customWidth="1"/>
    <col min="7641" max="7641" width="7.5" style="120" customWidth="1"/>
    <col min="7642" max="7642" width="10" style="120" customWidth="1"/>
    <col min="7643" max="7883" width="11" style="120"/>
    <col min="7884" max="7884" width="13.75" style="120" customWidth="1"/>
    <col min="7885" max="7885" width="11" style="120" customWidth="1"/>
    <col min="7886" max="7886" width="25.25" style="120" customWidth="1"/>
    <col min="7887" max="7887" width="9.875" style="120" customWidth="1"/>
    <col min="7888" max="7888" width="15.625" style="120" bestFit="1" customWidth="1"/>
    <col min="7889" max="7889" width="14.5" style="120" customWidth="1"/>
    <col min="7890" max="7891" width="12.875" style="120" customWidth="1"/>
    <col min="7892" max="7893" width="11" style="120" customWidth="1"/>
    <col min="7894" max="7894" width="12.875" style="120" customWidth="1"/>
    <col min="7895" max="7895" width="14.5" style="120" customWidth="1"/>
    <col min="7896" max="7896" width="12.875" style="120" customWidth="1"/>
    <col min="7897" max="7897" width="7.5" style="120" customWidth="1"/>
    <col min="7898" max="7898" width="10" style="120" customWidth="1"/>
    <col min="7899" max="8139" width="11" style="120"/>
    <col min="8140" max="8140" width="13.75" style="120" customWidth="1"/>
    <col min="8141" max="8141" width="11" style="120" customWidth="1"/>
    <col min="8142" max="8142" width="25.25" style="120" customWidth="1"/>
    <col min="8143" max="8143" width="9.875" style="120" customWidth="1"/>
    <col min="8144" max="8144" width="15.625" style="120" bestFit="1" customWidth="1"/>
    <col min="8145" max="8145" width="14.5" style="120" customWidth="1"/>
    <col min="8146" max="8147" width="12.875" style="120" customWidth="1"/>
    <col min="8148" max="8149" width="11" style="120" customWidth="1"/>
    <col min="8150" max="8150" width="12.875" style="120" customWidth="1"/>
    <col min="8151" max="8151" width="14.5" style="120" customWidth="1"/>
    <col min="8152" max="8152" width="12.875" style="120" customWidth="1"/>
    <col min="8153" max="8153" width="7.5" style="120" customWidth="1"/>
    <col min="8154" max="8154" width="10" style="120" customWidth="1"/>
    <col min="8155" max="8395" width="11" style="120"/>
    <col min="8396" max="8396" width="13.75" style="120" customWidth="1"/>
    <col min="8397" max="8397" width="11" style="120" customWidth="1"/>
    <col min="8398" max="8398" width="25.25" style="120" customWidth="1"/>
    <col min="8399" max="8399" width="9.875" style="120" customWidth="1"/>
    <col min="8400" max="8400" width="15.625" style="120" bestFit="1" customWidth="1"/>
    <col min="8401" max="8401" width="14.5" style="120" customWidth="1"/>
    <col min="8402" max="8403" width="12.875" style="120" customWidth="1"/>
    <col min="8404" max="8405" width="11" style="120" customWidth="1"/>
    <col min="8406" max="8406" width="12.875" style="120" customWidth="1"/>
    <col min="8407" max="8407" width="14.5" style="120" customWidth="1"/>
    <col min="8408" max="8408" width="12.875" style="120" customWidth="1"/>
    <col min="8409" max="8409" width="7.5" style="120" customWidth="1"/>
    <col min="8410" max="8410" width="10" style="120" customWidth="1"/>
    <col min="8411" max="8651" width="11" style="120"/>
    <col min="8652" max="8652" width="13.75" style="120" customWidth="1"/>
    <col min="8653" max="8653" width="11" style="120" customWidth="1"/>
    <col min="8654" max="8654" width="25.25" style="120" customWidth="1"/>
    <col min="8655" max="8655" width="9.875" style="120" customWidth="1"/>
    <col min="8656" max="8656" width="15.625" style="120" bestFit="1" customWidth="1"/>
    <col min="8657" max="8657" width="14.5" style="120" customWidth="1"/>
    <col min="8658" max="8659" width="12.875" style="120" customWidth="1"/>
    <col min="8660" max="8661" width="11" style="120" customWidth="1"/>
    <col min="8662" max="8662" width="12.875" style="120" customWidth="1"/>
    <col min="8663" max="8663" width="14.5" style="120" customWidth="1"/>
    <col min="8664" max="8664" width="12.875" style="120" customWidth="1"/>
    <col min="8665" max="8665" width="7.5" style="120" customWidth="1"/>
    <col min="8666" max="8666" width="10" style="120" customWidth="1"/>
    <col min="8667" max="8907" width="11" style="120"/>
    <col min="8908" max="8908" width="13.75" style="120" customWidth="1"/>
    <col min="8909" max="8909" width="11" style="120" customWidth="1"/>
    <col min="8910" max="8910" width="25.25" style="120" customWidth="1"/>
    <col min="8911" max="8911" width="9.875" style="120" customWidth="1"/>
    <col min="8912" max="8912" width="15.625" style="120" bestFit="1" customWidth="1"/>
    <col min="8913" max="8913" width="14.5" style="120" customWidth="1"/>
    <col min="8914" max="8915" width="12.875" style="120" customWidth="1"/>
    <col min="8916" max="8917" width="11" style="120" customWidth="1"/>
    <col min="8918" max="8918" width="12.875" style="120" customWidth="1"/>
    <col min="8919" max="8919" width="14.5" style="120" customWidth="1"/>
    <col min="8920" max="8920" width="12.875" style="120" customWidth="1"/>
    <col min="8921" max="8921" width="7.5" style="120" customWidth="1"/>
    <col min="8922" max="8922" width="10" style="120" customWidth="1"/>
    <col min="8923" max="9163" width="11" style="120"/>
    <col min="9164" max="9164" width="13.75" style="120" customWidth="1"/>
    <col min="9165" max="9165" width="11" style="120" customWidth="1"/>
    <col min="9166" max="9166" width="25.25" style="120" customWidth="1"/>
    <col min="9167" max="9167" width="9.875" style="120" customWidth="1"/>
    <col min="9168" max="9168" width="15.625" style="120" bestFit="1" customWidth="1"/>
    <col min="9169" max="9169" width="14.5" style="120" customWidth="1"/>
    <col min="9170" max="9171" width="12.875" style="120" customWidth="1"/>
    <col min="9172" max="9173" width="11" style="120" customWidth="1"/>
    <col min="9174" max="9174" width="12.875" style="120" customWidth="1"/>
    <col min="9175" max="9175" width="14.5" style="120" customWidth="1"/>
    <col min="9176" max="9176" width="12.875" style="120" customWidth="1"/>
    <col min="9177" max="9177" width="7.5" style="120" customWidth="1"/>
    <col min="9178" max="9178" width="10" style="120" customWidth="1"/>
    <col min="9179" max="9419" width="11" style="120"/>
    <col min="9420" max="9420" width="13.75" style="120" customWidth="1"/>
    <col min="9421" max="9421" width="11" style="120" customWidth="1"/>
    <col min="9422" max="9422" width="25.25" style="120" customWidth="1"/>
    <col min="9423" max="9423" width="9.875" style="120" customWidth="1"/>
    <col min="9424" max="9424" width="15.625" style="120" bestFit="1" customWidth="1"/>
    <col min="9425" max="9425" width="14.5" style="120" customWidth="1"/>
    <col min="9426" max="9427" width="12.875" style="120" customWidth="1"/>
    <col min="9428" max="9429" width="11" style="120" customWidth="1"/>
    <col min="9430" max="9430" width="12.875" style="120" customWidth="1"/>
    <col min="9431" max="9431" width="14.5" style="120" customWidth="1"/>
    <col min="9432" max="9432" width="12.875" style="120" customWidth="1"/>
    <col min="9433" max="9433" width="7.5" style="120" customWidth="1"/>
    <col min="9434" max="9434" width="10" style="120" customWidth="1"/>
    <col min="9435" max="9675" width="11" style="120"/>
    <col min="9676" max="9676" width="13.75" style="120" customWidth="1"/>
    <col min="9677" max="9677" width="11" style="120" customWidth="1"/>
    <col min="9678" max="9678" width="25.25" style="120" customWidth="1"/>
    <col min="9679" max="9679" width="9.875" style="120" customWidth="1"/>
    <col min="9680" max="9680" width="15.625" style="120" bestFit="1" customWidth="1"/>
    <col min="9681" max="9681" width="14.5" style="120" customWidth="1"/>
    <col min="9682" max="9683" width="12.875" style="120" customWidth="1"/>
    <col min="9684" max="9685" width="11" style="120" customWidth="1"/>
    <col min="9686" max="9686" width="12.875" style="120" customWidth="1"/>
    <col min="9687" max="9687" width="14.5" style="120" customWidth="1"/>
    <col min="9688" max="9688" width="12.875" style="120" customWidth="1"/>
    <col min="9689" max="9689" width="7.5" style="120" customWidth="1"/>
    <col min="9690" max="9690" width="10" style="120" customWidth="1"/>
    <col min="9691" max="9931" width="11" style="120"/>
    <col min="9932" max="9932" width="13.75" style="120" customWidth="1"/>
    <col min="9933" max="9933" width="11" style="120" customWidth="1"/>
    <col min="9934" max="9934" width="25.25" style="120" customWidth="1"/>
    <col min="9935" max="9935" width="9.875" style="120" customWidth="1"/>
    <col min="9936" max="9936" width="15.625" style="120" bestFit="1" customWidth="1"/>
    <col min="9937" max="9937" width="14.5" style="120" customWidth="1"/>
    <col min="9938" max="9939" width="12.875" style="120" customWidth="1"/>
    <col min="9940" max="9941" width="11" style="120" customWidth="1"/>
    <col min="9942" max="9942" width="12.875" style="120" customWidth="1"/>
    <col min="9943" max="9943" width="14.5" style="120" customWidth="1"/>
    <col min="9944" max="9944" width="12.875" style="120" customWidth="1"/>
    <col min="9945" max="9945" width="7.5" style="120" customWidth="1"/>
    <col min="9946" max="9946" width="10" style="120" customWidth="1"/>
    <col min="9947" max="10187" width="11" style="120"/>
    <col min="10188" max="10188" width="13.75" style="120" customWidth="1"/>
    <col min="10189" max="10189" width="11" style="120" customWidth="1"/>
    <col min="10190" max="10190" width="25.25" style="120" customWidth="1"/>
    <col min="10191" max="10191" width="9.875" style="120" customWidth="1"/>
    <col min="10192" max="10192" width="15.625" style="120" bestFit="1" customWidth="1"/>
    <col min="10193" max="10193" width="14.5" style="120" customWidth="1"/>
    <col min="10194" max="10195" width="12.875" style="120" customWidth="1"/>
    <col min="10196" max="10197" width="11" style="120" customWidth="1"/>
    <col min="10198" max="10198" width="12.875" style="120" customWidth="1"/>
    <col min="10199" max="10199" width="14.5" style="120" customWidth="1"/>
    <col min="10200" max="10200" width="12.875" style="120" customWidth="1"/>
    <col min="10201" max="10201" width="7.5" style="120" customWidth="1"/>
    <col min="10202" max="10202" width="10" style="120" customWidth="1"/>
    <col min="10203" max="10443" width="11" style="120"/>
    <col min="10444" max="10444" width="13.75" style="120" customWidth="1"/>
    <col min="10445" max="10445" width="11" style="120" customWidth="1"/>
    <col min="10446" max="10446" width="25.25" style="120" customWidth="1"/>
    <col min="10447" max="10447" width="9.875" style="120" customWidth="1"/>
    <col min="10448" max="10448" width="15.625" style="120" bestFit="1" customWidth="1"/>
    <col min="10449" max="10449" width="14.5" style="120" customWidth="1"/>
    <col min="10450" max="10451" width="12.875" style="120" customWidth="1"/>
    <col min="10452" max="10453" width="11" style="120" customWidth="1"/>
    <col min="10454" max="10454" width="12.875" style="120" customWidth="1"/>
    <col min="10455" max="10455" width="14.5" style="120" customWidth="1"/>
    <col min="10456" max="10456" width="12.875" style="120" customWidth="1"/>
    <col min="10457" max="10457" width="7.5" style="120" customWidth="1"/>
    <col min="10458" max="10458" width="10" style="120" customWidth="1"/>
    <col min="10459" max="10699" width="11" style="120"/>
    <col min="10700" max="10700" width="13.75" style="120" customWidth="1"/>
    <col min="10701" max="10701" width="11" style="120" customWidth="1"/>
    <col min="10702" max="10702" width="25.25" style="120" customWidth="1"/>
    <col min="10703" max="10703" width="9.875" style="120" customWidth="1"/>
    <col min="10704" max="10704" width="15.625" style="120" bestFit="1" customWidth="1"/>
    <col min="10705" max="10705" width="14.5" style="120" customWidth="1"/>
    <col min="10706" max="10707" width="12.875" style="120" customWidth="1"/>
    <col min="10708" max="10709" width="11" style="120" customWidth="1"/>
    <col min="10710" max="10710" width="12.875" style="120" customWidth="1"/>
    <col min="10711" max="10711" width="14.5" style="120" customWidth="1"/>
    <col min="10712" max="10712" width="12.875" style="120" customWidth="1"/>
    <col min="10713" max="10713" width="7.5" style="120" customWidth="1"/>
    <col min="10714" max="10714" width="10" style="120" customWidth="1"/>
    <col min="10715" max="10955" width="11" style="120"/>
    <col min="10956" max="10956" width="13.75" style="120" customWidth="1"/>
    <col min="10957" max="10957" width="11" style="120" customWidth="1"/>
    <col min="10958" max="10958" width="25.25" style="120" customWidth="1"/>
    <col min="10959" max="10959" width="9.875" style="120" customWidth="1"/>
    <col min="10960" max="10960" width="15.625" style="120" bestFit="1" customWidth="1"/>
    <col min="10961" max="10961" width="14.5" style="120" customWidth="1"/>
    <col min="10962" max="10963" width="12.875" style="120" customWidth="1"/>
    <col min="10964" max="10965" width="11" style="120" customWidth="1"/>
    <col min="10966" max="10966" width="12.875" style="120" customWidth="1"/>
    <col min="10967" max="10967" width="14.5" style="120" customWidth="1"/>
    <col min="10968" max="10968" width="12.875" style="120" customWidth="1"/>
    <col min="10969" max="10969" width="7.5" style="120" customWidth="1"/>
    <col min="10970" max="10970" width="10" style="120" customWidth="1"/>
    <col min="10971" max="11211" width="11" style="120"/>
    <col min="11212" max="11212" width="13.75" style="120" customWidth="1"/>
    <col min="11213" max="11213" width="11" style="120" customWidth="1"/>
    <col min="11214" max="11214" width="25.25" style="120" customWidth="1"/>
    <col min="11215" max="11215" width="9.875" style="120" customWidth="1"/>
    <col min="11216" max="11216" width="15.625" style="120" bestFit="1" customWidth="1"/>
    <col min="11217" max="11217" width="14.5" style="120" customWidth="1"/>
    <col min="11218" max="11219" width="12.875" style="120" customWidth="1"/>
    <col min="11220" max="11221" width="11" style="120" customWidth="1"/>
    <col min="11222" max="11222" width="12.875" style="120" customWidth="1"/>
    <col min="11223" max="11223" width="14.5" style="120" customWidth="1"/>
    <col min="11224" max="11224" width="12.875" style="120" customWidth="1"/>
    <col min="11225" max="11225" width="7.5" style="120" customWidth="1"/>
    <col min="11226" max="11226" width="10" style="120" customWidth="1"/>
    <col min="11227" max="11467" width="11" style="120"/>
    <col min="11468" max="11468" width="13.75" style="120" customWidth="1"/>
    <col min="11469" max="11469" width="11" style="120" customWidth="1"/>
    <col min="11470" max="11470" width="25.25" style="120" customWidth="1"/>
    <col min="11471" max="11471" width="9.875" style="120" customWidth="1"/>
    <col min="11472" max="11472" width="15.625" style="120" bestFit="1" customWidth="1"/>
    <col min="11473" max="11473" width="14.5" style="120" customWidth="1"/>
    <col min="11474" max="11475" width="12.875" style="120" customWidth="1"/>
    <col min="11476" max="11477" width="11" style="120" customWidth="1"/>
    <col min="11478" max="11478" width="12.875" style="120" customWidth="1"/>
    <col min="11479" max="11479" width="14.5" style="120" customWidth="1"/>
    <col min="11480" max="11480" width="12.875" style="120" customWidth="1"/>
    <col min="11481" max="11481" width="7.5" style="120" customWidth="1"/>
    <col min="11482" max="11482" width="10" style="120" customWidth="1"/>
    <col min="11483" max="11723" width="11" style="120"/>
    <col min="11724" max="11724" width="13.75" style="120" customWidth="1"/>
    <col min="11725" max="11725" width="11" style="120" customWidth="1"/>
    <col min="11726" max="11726" width="25.25" style="120" customWidth="1"/>
    <col min="11727" max="11727" width="9.875" style="120" customWidth="1"/>
    <col min="11728" max="11728" width="15.625" style="120" bestFit="1" customWidth="1"/>
    <col min="11729" max="11729" width="14.5" style="120" customWidth="1"/>
    <col min="11730" max="11731" width="12.875" style="120" customWidth="1"/>
    <col min="11732" max="11733" width="11" style="120" customWidth="1"/>
    <col min="11734" max="11734" width="12.875" style="120" customWidth="1"/>
    <col min="11735" max="11735" width="14.5" style="120" customWidth="1"/>
    <col min="11736" max="11736" width="12.875" style="120" customWidth="1"/>
    <col min="11737" max="11737" width="7.5" style="120" customWidth="1"/>
    <col min="11738" max="11738" width="10" style="120" customWidth="1"/>
    <col min="11739" max="11979" width="11" style="120"/>
    <col min="11980" max="11980" width="13.75" style="120" customWidth="1"/>
    <col min="11981" max="11981" width="11" style="120" customWidth="1"/>
    <col min="11982" max="11982" width="25.25" style="120" customWidth="1"/>
    <col min="11983" max="11983" width="9.875" style="120" customWidth="1"/>
    <col min="11984" max="11984" width="15.625" style="120" bestFit="1" customWidth="1"/>
    <col min="11985" max="11985" width="14.5" style="120" customWidth="1"/>
    <col min="11986" max="11987" width="12.875" style="120" customWidth="1"/>
    <col min="11988" max="11989" width="11" style="120" customWidth="1"/>
    <col min="11990" max="11990" width="12.875" style="120" customWidth="1"/>
    <col min="11991" max="11991" width="14.5" style="120" customWidth="1"/>
    <col min="11992" max="11992" width="12.875" style="120" customWidth="1"/>
    <col min="11993" max="11993" width="7.5" style="120" customWidth="1"/>
    <col min="11994" max="11994" width="10" style="120" customWidth="1"/>
    <col min="11995" max="12235" width="11" style="120"/>
    <col min="12236" max="12236" width="13.75" style="120" customWidth="1"/>
    <col min="12237" max="12237" width="11" style="120" customWidth="1"/>
    <col min="12238" max="12238" width="25.25" style="120" customWidth="1"/>
    <col min="12239" max="12239" width="9.875" style="120" customWidth="1"/>
    <col min="12240" max="12240" width="15.625" style="120" bestFit="1" customWidth="1"/>
    <col min="12241" max="12241" width="14.5" style="120" customWidth="1"/>
    <col min="12242" max="12243" width="12.875" style="120" customWidth="1"/>
    <col min="12244" max="12245" width="11" style="120" customWidth="1"/>
    <col min="12246" max="12246" width="12.875" style="120" customWidth="1"/>
    <col min="12247" max="12247" width="14.5" style="120" customWidth="1"/>
    <col min="12248" max="12248" width="12.875" style="120" customWidth="1"/>
    <col min="12249" max="12249" width="7.5" style="120" customWidth="1"/>
    <col min="12250" max="12250" width="10" style="120" customWidth="1"/>
    <col min="12251" max="12491" width="11" style="120"/>
    <col min="12492" max="12492" width="13.75" style="120" customWidth="1"/>
    <col min="12493" max="12493" width="11" style="120" customWidth="1"/>
    <col min="12494" max="12494" width="25.25" style="120" customWidth="1"/>
    <col min="12495" max="12495" width="9.875" style="120" customWidth="1"/>
    <col min="12496" max="12496" width="15.625" style="120" bestFit="1" customWidth="1"/>
    <col min="12497" max="12497" width="14.5" style="120" customWidth="1"/>
    <col min="12498" max="12499" width="12.875" style="120" customWidth="1"/>
    <col min="12500" max="12501" width="11" style="120" customWidth="1"/>
    <col min="12502" max="12502" width="12.875" style="120" customWidth="1"/>
    <col min="12503" max="12503" width="14.5" style="120" customWidth="1"/>
    <col min="12504" max="12504" width="12.875" style="120" customWidth="1"/>
    <col min="12505" max="12505" width="7.5" style="120" customWidth="1"/>
    <col min="12506" max="12506" width="10" style="120" customWidth="1"/>
    <col min="12507" max="12747" width="11" style="120"/>
    <col min="12748" max="12748" width="13.75" style="120" customWidth="1"/>
    <col min="12749" max="12749" width="11" style="120" customWidth="1"/>
    <col min="12750" max="12750" width="25.25" style="120" customWidth="1"/>
    <col min="12751" max="12751" width="9.875" style="120" customWidth="1"/>
    <col min="12752" max="12752" width="15.625" style="120" bestFit="1" customWidth="1"/>
    <col min="12753" max="12753" width="14.5" style="120" customWidth="1"/>
    <col min="12754" max="12755" width="12.875" style="120" customWidth="1"/>
    <col min="12756" max="12757" width="11" style="120" customWidth="1"/>
    <col min="12758" max="12758" width="12.875" style="120" customWidth="1"/>
    <col min="12759" max="12759" width="14.5" style="120" customWidth="1"/>
    <col min="12760" max="12760" width="12.875" style="120" customWidth="1"/>
    <col min="12761" max="12761" width="7.5" style="120" customWidth="1"/>
    <col min="12762" max="12762" width="10" style="120" customWidth="1"/>
    <col min="12763" max="13003" width="11" style="120"/>
    <col min="13004" max="13004" width="13.75" style="120" customWidth="1"/>
    <col min="13005" max="13005" width="11" style="120" customWidth="1"/>
    <col min="13006" max="13006" width="25.25" style="120" customWidth="1"/>
    <col min="13007" max="13007" width="9.875" style="120" customWidth="1"/>
    <col min="13008" max="13008" width="15.625" style="120" bestFit="1" customWidth="1"/>
    <col min="13009" max="13009" width="14.5" style="120" customWidth="1"/>
    <col min="13010" max="13011" width="12.875" style="120" customWidth="1"/>
    <col min="13012" max="13013" width="11" style="120" customWidth="1"/>
    <col min="13014" max="13014" width="12.875" style="120" customWidth="1"/>
    <col min="13015" max="13015" width="14.5" style="120" customWidth="1"/>
    <col min="13016" max="13016" width="12.875" style="120" customWidth="1"/>
    <col min="13017" max="13017" width="7.5" style="120" customWidth="1"/>
    <col min="13018" max="13018" width="10" style="120" customWidth="1"/>
    <col min="13019" max="13259" width="11" style="120"/>
    <col min="13260" max="13260" width="13.75" style="120" customWidth="1"/>
    <col min="13261" max="13261" width="11" style="120" customWidth="1"/>
    <col min="13262" max="13262" width="25.25" style="120" customWidth="1"/>
    <col min="13263" max="13263" width="9.875" style="120" customWidth="1"/>
    <col min="13264" max="13264" width="15.625" style="120" bestFit="1" customWidth="1"/>
    <col min="13265" max="13265" width="14.5" style="120" customWidth="1"/>
    <col min="13266" max="13267" width="12.875" style="120" customWidth="1"/>
    <col min="13268" max="13269" width="11" style="120" customWidth="1"/>
    <col min="13270" max="13270" width="12.875" style="120" customWidth="1"/>
    <col min="13271" max="13271" width="14.5" style="120" customWidth="1"/>
    <col min="13272" max="13272" width="12.875" style="120" customWidth="1"/>
    <col min="13273" max="13273" width="7.5" style="120" customWidth="1"/>
    <col min="13274" max="13274" width="10" style="120" customWidth="1"/>
    <col min="13275" max="13515" width="11" style="120"/>
    <col min="13516" max="13516" width="13.75" style="120" customWidth="1"/>
    <col min="13517" max="13517" width="11" style="120" customWidth="1"/>
    <col min="13518" max="13518" width="25.25" style="120" customWidth="1"/>
    <col min="13519" max="13519" width="9.875" style="120" customWidth="1"/>
    <col min="13520" max="13520" width="15.625" style="120" bestFit="1" customWidth="1"/>
    <col min="13521" max="13521" width="14.5" style="120" customWidth="1"/>
    <col min="13522" max="13523" width="12.875" style="120" customWidth="1"/>
    <col min="13524" max="13525" width="11" style="120" customWidth="1"/>
    <col min="13526" max="13526" width="12.875" style="120" customWidth="1"/>
    <col min="13527" max="13527" width="14.5" style="120" customWidth="1"/>
    <col min="13528" max="13528" width="12.875" style="120" customWidth="1"/>
    <col min="13529" max="13529" width="7.5" style="120" customWidth="1"/>
    <col min="13530" max="13530" width="10" style="120" customWidth="1"/>
    <col min="13531" max="13771" width="11" style="120"/>
    <col min="13772" max="13772" width="13.75" style="120" customWidth="1"/>
    <col min="13773" max="13773" width="11" style="120" customWidth="1"/>
    <col min="13774" max="13774" width="25.25" style="120" customWidth="1"/>
    <col min="13775" max="13775" width="9.875" style="120" customWidth="1"/>
    <col min="13776" max="13776" width="15.625" style="120" bestFit="1" customWidth="1"/>
    <col min="13777" max="13777" width="14.5" style="120" customWidth="1"/>
    <col min="13778" max="13779" width="12.875" style="120" customWidth="1"/>
    <col min="13780" max="13781" width="11" style="120" customWidth="1"/>
    <col min="13782" max="13782" width="12.875" style="120" customWidth="1"/>
    <col min="13783" max="13783" width="14.5" style="120" customWidth="1"/>
    <col min="13784" max="13784" width="12.875" style="120" customWidth="1"/>
    <col min="13785" max="13785" width="7.5" style="120" customWidth="1"/>
    <col min="13786" max="13786" width="10" style="120" customWidth="1"/>
    <col min="13787" max="14027" width="11" style="120"/>
    <col min="14028" max="14028" width="13.75" style="120" customWidth="1"/>
    <col min="14029" max="14029" width="11" style="120" customWidth="1"/>
    <col min="14030" max="14030" width="25.25" style="120" customWidth="1"/>
    <col min="14031" max="14031" width="9.875" style="120" customWidth="1"/>
    <col min="14032" max="14032" width="15.625" style="120" bestFit="1" customWidth="1"/>
    <col min="14033" max="14033" width="14.5" style="120" customWidth="1"/>
    <col min="14034" max="14035" width="12.875" style="120" customWidth="1"/>
    <col min="14036" max="14037" width="11" style="120" customWidth="1"/>
    <col min="14038" max="14038" width="12.875" style="120" customWidth="1"/>
    <col min="14039" max="14039" width="14.5" style="120" customWidth="1"/>
    <col min="14040" max="14040" width="12.875" style="120" customWidth="1"/>
    <col min="14041" max="14041" width="7.5" style="120" customWidth="1"/>
    <col min="14042" max="14042" width="10" style="120" customWidth="1"/>
    <col min="14043" max="14283" width="11" style="120"/>
    <col min="14284" max="14284" width="13.75" style="120" customWidth="1"/>
    <col min="14285" max="14285" width="11" style="120" customWidth="1"/>
    <col min="14286" max="14286" width="25.25" style="120" customWidth="1"/>
    <col min="14287" max="14287" width="9.875" style="120" customWidth="1"/>
    <col min="14288" max="14288" width="15.625" style="120" bestFit="1" customWidth="1"/>
    <col min="14289" max="14289" width="14.5" style="120" customWidth="1"/>
    <col min="14290" max="14291" width="12.875" style="120" customWidth="1"/>
    <col min="14292" max="14293" width="11" style="120" customWidth="1"/>
    <col min="14294" max="14294" width="12.875" style="120" customWidth="1"/>
    <col min="14295" max="14295" width="14.5" style="120" customWidth="1"/>
    <col min="14296" max="14296" width="12.875" style="120" customWidth="1"/>
    <col min="14297" max="14297" width="7.5" style="120" customWidth="1"/>
    <col min="14298" max="14298" width="10" style="120" customWidth="1"/>
    <col min="14299" max="14539" width="11" style="120"/>
    <col min="14540" max="14540" width="13.75" style="120" customWidth="1"/>
    <col min="14541" max="14541" width="11" style="120" customWidth="1"/>
    <col min="14542" max="14542" width="25.25" style="120" customWidth="1"/>
    <col min="14543" max="14543" width="9.875" style="120" customWidth="1"/>
    <col min="14544" max="14544" width="15.625" style="120" bestFit="1" customWidth="1"/>
    <col min="14545" max="14545" width="14.5" style="120" customWidth="1"/>
    <col min="14546" max="14547" width="12.875" style="120" customWidth="1"/>
    <col min="14548" max="14549" width="11" style="120" customWidth="1"/>
    <col min="14550" max="14550" width="12.875" style="120" customWidth="1"/>
    <col min="14551" max="14551" width="14.5" style="120" customWidth="1"/>
    <col min="14552" max="14552" width="12.875" style="120" customWidth="1"/>
    <col min="14553" max="14553" width="7.5" style="120" customWidth="1"/>
    <col min="14554" max="14554" width="10" style="120" customWidth="1"/>
    <col min="14555" max="14795" width="11" style="120"/>
    <col min="14796" max="14796" width="13.75" style="120" customWidth="1"/>
    <col min="14797" max="14797" width="11" style="120" customWidth="1"/>
    <col min="14798" max="14798" width="25.25" style="120" customWidth="1"/>
    <col min="14799" max="14799" width="9.875" style="120" customWidth="1"/>
    <col min="14800" max="14800" width="15.625" style="120" bestFit="1" customWidth="1"/>
    <col min="14801" max="14801" width="14.5" style="120" customWidth="1"/>
    <col min="14802" max="14803" width="12.875" style="120" customWidth="1"/>
    <col min="14804" max="14805" width="11" style="120" customWidth="1"/>
    <col min="14806" max="14806" width="12.875" style="120" customWidth="1"/>
    <col min="14807" max="14807" width="14.5" style="120" customWidth="1"/>
    <col min="14808" max="14808" width="12.875" style="120" customWidth="1"/>
    <col min="14809" max="14809" width="7.5" style="120" customWidth="1"/>
    <col min="14810" max="14810" width="10" style="120" customWidth="1"/>
    <col min="14811" max="15051" width="11" style="120"/>
    <col min="15052" max="15052" width="13.75" style="120" customWidth="1"/>
    <col min="15053" max="15053" width="11" style="120" customWidth="1"/>
    <col min="15054" max="15054" width="25.25" style="120" customWidth="1"/>
    <col min="15055" max="15055" width="9.875" style="120" customWidth="1"/>
    <col min="15056" max="15056" width="15.625" style="120" bestFit="1" customWidth="1"/>
    <col min="15057" max="15057" width="14.5" style="120" customWidth="1"/>
    <col min="15058" max="15059" width="12.875" style="120" customWidth="1"/>
    <col min="15060" max="15061" width="11" style="120" customWidth="1"/>
    <col min="15062" max="15062" width="12.875" style="120" customWidth="1"/>
    <col min="15063" max="15063" width="14.5" style="120" customWidth="1"/>
    <col min="15064" max="15064" width="12.875" style="120" customWidth="1"/>
    <col min="15065" max="15065" width="7.5" style="120" customWidth="1"/>
    <col min="15066" max="15066" width="10" style="120" customWidth="1"/>
    <col min="15067" max="15307" width="11" style="120"/>
    <col min="15308" max="15308" width="13.75" style="120" customWidth="1"/>
    <col min="15309" max="15309" width="11" style="120" customWidth="1"/>
    <col min="15310" max="15310" width="25.25" style="120" customWidth="1"/>
    <col min="15311" max="15311" width="9.875" style="120" customWidth="1"/>
    <col min="15312" max="15312" width="15.625" style="120" bestFit="1" customWidth="1"/>
    <col min="15313" max="15313" width="14.5" style="120" customWidth="1"/>
    <col min="15314" max="15315" width="12.875" style="120" customWidth="1"/>
    <col min="15316" max="15317" width="11" style="120" customWidth="1"/>
    <col min="15318" max="15318" width="12.875" style="120" customWidth="1"/>
    <col min="15319" max="15319" width="14.5" style="120" customWidth="1"/>
    <col min="15320" max="15320" width="12.875" style="120" customWidth="1"/>
    <col min="15321" max="15321" width="7.5" style="120" customWidth="1"/>
    <col min="15322" max="15322" width="10" style="120" customWidth="1"/>
    <col min="15323" max="15563" width="11" style="120"/>
    <col min="15564" max="15564" width="13.75" style="120" customWidth="1"/>
    <col min="15565" max="15565" width="11" style="120" customWidth="1"/>
    <col min="15566" max="15566" width="25.25" style="120" customWidth="1"/>
    <col min="15567" max="15567" width="9.875" style="120" customWidth="1"/>
    <col min="15568" max="15568" width="15.625" style="120" bestFit="1" customWidth="1"/>
    <col min="15569" max="15569" width="14.5" style="120" customWidth="1"/>
    <col min="15570" max="15571" width="12.875" style="120" customWidth="1"/>
    <col min="15572" max="15573" width="11" style="120" customWidth="1"/>
    <col min="15574" max="15574" width="12.875" style="120" customWidth="1"/>
    <col min="15575" max="15575" width="14.5" style="120" customWidth="1"/>
    <col min="15576" max="15576" width="12.875" style="120" customWidth="1"/>
    <col min="15577" max="15577" width="7.5" style="120" customWidth="1"/>
    <col min="15578" max="15578" width="10" style="120" customWidth="1"/>
    <col min="15579" max="15819" width="11" style="120"/>
    <col min="15820" max="15820" width="13.75" style="120" customWidth="1"/>
    <col min="15821" max="15821" width="11" style="120" customWidth="1"/>
    <col min="15822" max="15822" width="25.25" style="120" customWidth="1"/>
    <col min="15823" max="15823" width="9.875" style="120" customWidth="1"/>
    <col min="15824" max="15824" width="15.625" style="120" bestFit="1" customWidth="1"/>
    <col min="15825" max="15825" width="14.5" style="120" customWidth="1"/>
    <col min="15826" max="15827" width="12.875" style="120" customWidth="1"/>
    <col min="15828" max="15829" width="11" style="120" customWidth="1"/>
    <col min="15830" max="15830" width="12.875" style="120" customWidth="1"/>
    <col min="15831" max="15831" width="14.5" style="120" customWidth="1"/>
    <col min="15832" max="15832" width="12.875" style="120" customWidth="1"/>
    <col min="15833" max="15833" width="7.5" style="120" customWidth="1"/>
    <col min="15834" max="15834" width="10" style="120" customWidth="1"/>
    <col min="15835" max="16075" width="11" style="120"/>
    <col min="16076" max="16076" width="13.75" style="120" customWidth="1"/>
    <col min="16077" max="16077" width="11" style="120" customWidth="1"/>
    <col min="16078" max="16078" width="25.25" style="120" customWidth="1"/>
    <col min="16079" max="16079" width="9.875" style="120" customWidth="1"/>
    <col min="16080" max="16080" width="15.625" style="120" bestFit="1" customWidth="1"/>
    <col min="16081" max="16081" width="14.5" style="120" customWidth="1"/>
    <col min="16082" max="16083" width="12.875" style="120" customWidth="1"/>
    <col min="16084" max="16085" width="11" style="120" customWidth="1"/>
    <col min="16086" max="16086" width="12.875" style="120" customWidth="1"/>
    <col min="16087" max="16087" width="14.5" style="120" customWidth="1"/>
    <col min="16088" max="16088" width="12.875" style="120" customWidth="1"/>
    <col min="16089" max="16089" width="7.5" style="120" customWidth="1"/>
    <col min="16090" max="16090" width="10" style="120" customWidth="1"/>
    <col min="16091" max="16384" width="11" style="120"/>
  </cols>
  <sheetData>
    <row r="1" spans="1:6" ht="33.75" customHeight="1">
      <c r="A1" s="153" t="s">
        <v>1432</v>
      </c>
      <c r="B1" s="153"/>
      <c r="C1" s="153"/>
      <c r="D1" s="153"/>
      <c r="E1" s="153"/>
      <c r="F1" s="153"/>
    </row>
    <row r="2" spans="1:6" ht="24.75" customHeight="1"/>
    <row r="3" spans="1:6">
      <c r="A3" s="155" t="s">
        <v>1217</v>
      </c>
      <c r="B3" s="156" t="s">
        <v>1386</v>
      </c>
      <c r="C3" s="156"/>
      <c r="D3" s="155" t="s">
        <v>1216</v>
      </c>
      <c r="E3" s="155" t="s">
        <v>1218</v>
      </c>
      <c r="F3" s="155" t="s">
        <v>1407</v>
      </c>
    </row>
    <row r="4" spans="1:6" ht="17.100000000000001" customHeight="1">
      <c r="A4" s="117" t="s">
        <v>5</v>
      </c>
      <c r="B4" s="127" t="s">
        <v>1387</v>
      </c>
      <c r="C4" s="127" t="s">
        <v>1398</v>
      </c>
      <c r="D4" s="115" t="s">
        <v>1332</v>
      </c>
      <c r="E4" s="117" t="s">
        <v>10</v>
      </c>
      <c r="F4" s="157">
        <v>14477750</v>
      </c>
    </row>
    <row r="5" spans="1:6" ht="17.100000000000001" customHeight="1">
      <c r="A5" s="117" t="s">
        <v>5</v>
      </c>
      <c r="B5" s="127" t="s">
        <v>1388</v>
      </c>
      <c r="C5" s="127" t="s">
        <v>1397</v>
      </c>
      <c r="D5" s="115" t="s">
        <v>12</v>
      </c>
      <c r="E5" s="117" t="s">
        <v>13</v>
      </c>
      <c r="F5" s="119">
        <v>22576806</v>
      </c>
    </row>
    <row r="6" spans="1:6" ht="17.100000000000001" customHeight="1">
      <c r="A6" s="117" t="s">
        <v>5</v>
      </c>
      <c r="B6" s="127" t="s">
        <v>1389</v>
      </c>
      <c r="C6" s="127" t="s">
        <v>1397</v>
      </c>
      <c r="D6" s="115" t="s">
        <v>15</v>
      </c>
      <c r="E6" s="117" t="s">
        <v>16</v>
      </c>
      <c r="F6" s="129">
        <v>9630000</v>
      </c>
    </row>
    <row r="7" spans="1:6" ht="17.100000000000001" customHeight="1">
      <c r="A7" s="117" t="s">
        <v>5</v>
      </c>
      <c r="B7" s="127" t="s">
        <v>1390</v>
      </c>
      <c r="C7" s="127" t="s">
        <v>1397</v>
      </c>
      <c r="D7" s="115" t="s">
        <v>1402</v>
      </c>
      <c r="E7" s="117" t="s">
        <v>19</v>
      </c>
      <c r="F7" s="119">
        <v>23522930</v>
      </c>
    </row>
    <row r="8" spans="1:6" ht="17.100000000000001" customHeight="1">
      <c r="A8" s="117" t="s">
        <v>5</v>
      </c>
      <c r="B8" s="127" t="s">
        <v>1391</v>
      </c>
      <c r="C8" s="127" t="s">
        <v>1397</v>
      </c>
      <c r="D8" s="115" t="s">
        <v>1400</v>
      </c>
      <c r="E8" s="158">
        <v>41275</v>
      </c>
      <c r="F8" s="119">
        <v>29519810</v>
      </c>
    </row>
    <row r="9" spans="1:6" ht="17.100000000000001" customHeight="1">
      <c r="A9" s="117" t="s">
        <v>5</v>
      </c>
      <c r="B9" s="127" t="s">
        <v>1392</v>
      </c>
      <c r="C9" s="127" t="s">
        <v>1399</v>
      </c>
      <c r="D9" s="144" t="s">
        <v>1401</v>
      </c>
      <c r="E9" s="159">
        <v>42829</v>
      </c>
      <c r="F9" s="129">
        <v>12864470</v>
      </c>
    </row>
    <row r="10" spans="1:6" ht="17.100000000000001" customHeight="1">
      <c r="A10" s="143" t="s">
        <v>5</v>
      </c>
      <c r="B10" s="127" t="s">
        <v>1393</v>
      </c>
      <c r="C10" s="127" t="s">
        <v>1399</v>
      </c>
      <c r="D10" s="160" t="s">
        <v>1403</v>
      </c>
      <c r="E10" s="161">
        <v>43515</v>
      </c>
      <c r="F10" s="129">
        <v>19029670</v>
      </c>
    </row>
    <row r="11" spans="1:6" ht="17.100000000000001" customHeight="1">
      <c r="A11" s="143" t="s">
        <v>5</v>
      </c>
      <c r="B11" s="127" t="s">
        <v>1394</v>
      </c>
      <c r="C11" s="127" t="s">
        <v>1399</v>
      </c>
      <c r="D11" s="162" t="s">
        <v>1404</v>
      </c>
      <c r="E11" s="163">
        <v>43917</v>
      </c>
      <c r="F11" s="126">
        <v>17313930</v>
      </c>
    </row>
    <row r="12" spans="1:6" ht="17.100000000000001" customHeight="1">
      <c r="A12" s="143" t="s">
        <v>5</v>
      </c>
      <c r="B12" s="127" t="s">
        <v>1396</v>
      </c>
      <c r="C12" s="127" t="s">
        <v>1398</v>
      </c>
      <c r="D12" s="162" t="s">
        <v>1405</v>
      </c>
      <c r="E12" s="163">
        <v>43985</v>
      </c>
      <c r="F12" s="126">
        <v>22348200</v>
      </c>
    </row>
    <row r="13" spans="1:6" ht="17.100000000000001" customHeight="1">
      <c r="A13" s="143" t="s">
        <v>5</v>
      </c>
      <c r="B13" s="127" t="s">
        <v>1395</v>
      </c>
      <c r="C13" s="127" t="s">
        <v>1397</v>
      </c>
      <c r="D13" s="162" t="s">
        <v>1406</v>
      </c>
      <c r="E13" s="163">
        <v>44034</v>
      </c>
      <c r="F13" s="126">
        <v>28175670</v>
      </c>
    </row>
    <row r="14" spans="1:6" ht="24" customHeight="1">
      <c r="A14" s="164" t="s">
        <v>1211</v>
      </c>
      <c r="B14" s="165"/>
      <c r="C14" s="165"/>
      <c r="D14" s="164"/>
      <c r="E14" s="164"/>
      <c r="F14" s="119">
        <f t="shared" ref="F14" si="0">SUM(F4:F13)</f>
        <v>199459236</v>
      </c>
    </row>
    <row r="15" spans="1:6" ht="17.100000000000001" customHeight="1">
      <c r="A15" s="117" t="s">
        <v>20</v>
      </c>
      <c r="B15" s="127"/>
      <c r="C15" s="127"/>
      <c r="D15" s="115" t="s">
        <v>21</v>
      </c>
      <c r="E15" s="117" t="s">
        <v>22</v>
      </c>
      <c r="F15" s="119">
        <v>73320</v>
      </c>
    </row>
    <row r="16" spans="1:6" ht="17.100000000000001" customHeight="1">
      <c r="A16" s="117" t="s">
        <v>20</v>
      </c>
      <c r="B16" s="127"/>
      <c r="C16" s="127"/>
      <c r="D16" s="115" t="s">
        <v>24</v>
      </c>
      <c r="E16" s="117" t="s">
        <v>22</v>
      </c>
      <c r="F16" s="119">
        <v>296100</v>
      </c>
    </row>
    <row r="17" spans="1:6" ht="17.100000000000001" customHeight="1">
      <c r="A17" s="117" t="s">
        <v>20</v>
      </c>
      <c r="B17" s="127"/>
      <c r="C17" s="127"/>
      <c r="D17" s="115" t="s">
        <v>25</v>
      </c>
      <c r="E17" s="117" t="s">
        <v>22</v>
      </c>
      <c r="F17" s="119">
        <v>109040</v>
      </c>
    </row>
    <row r="18" spans="1:6" ht="17.100000000000001" customHeight="1">
      <c r="A18" s="117" t="s">
        <v>20</v>
      </c>
      <c r="B18" s="127"/>
      <c r="C18" s="127"/>
      <c r="D18" s="115" t="s">
        <v>27</v>
      </c>
      <c r="E18" s="117" t="s">
        <v>22</v>
      </c>
      <c r="F18" s="119">
        <v>1113200</v>
      </c>
    </row>
    <row r="19" spans="1:6" ht="17.100000000000001" customHeight="1">
      <c r="A19" s="117" t="s">
        <v>20</v>
      </c>
      <c r="B19" s="127"/>
      <c r="C19" s="127"/>
      <c r="D19" s="115" t="s">
        <v>28</v>
      </c>
      <c r="E19" s="117" t="s">
        <v>22</v>
      </c>
      <c r="F19" s="119">
        <v>150400</v>
      </c>
    </row>
    <row r="20" spans="1:6" ht="17.100000000000001" customHeight="1">
      <c r="A20" s="117" t="s">
        <v>20</v>
      </c>
      <c r="B20" s="127"/>
      <c r="C20" s="127"/>
      <c r="D20" s="115" t="s">
        <v>30</v>
      </c>
      <c r="E20" s="117" t="s">
        <v>22</v>
      </c>
      <c r="F20" s="119">
        <v>987000</v>
      </c>
    </row>
    <row r="21" spans="1:6" ht="17.100000000000001" customHeight="1">
      <c r="A21" s="117" t="s">
        <v>20</v>
      </c>
      <c r="B21" s="127"/>
      <c r="C21" s="127"/>
      <c r="D21" s="115" t="s">
        <v>32</v>
      </c>
      <c r="E21" s="117" t="s">
        <v>22</v>
      </c>
      <c r="F21" s="119">
        <v>94752</v>
      </c>
    </row>
    <row r="22" spans="1:6" ht="17.100000000000001" customHeight="1">
      <c r="A22" s="117" t="s">
        <v>20</v>
      </c>
      <c r="B22" s="127"/>
      <c r="C22" s="127"/>
      <c r="D22" s="115" t="s">
        <v>32</v>
      </c>
      <c r="E22" s="117" t="s">
        <v>22</v>
      </c>
      <c r="F22" s="119">
        <v>68432</v>
      </c>
    </row>
    <row r="23" spans="1:6" ht="17.100000000000001" customHeight="1">
      <c r="A23" s="117" t="s">
        <v>20</v>
      </c>
      <c r="B23" s="127"/>
      <c r="C23" s="127"/>
      <c r="D23" s="115" t="s">
        <v>35</v>
      </c>
      <c r="E23" s="117" t="s">
        <v>22</v>
      </c>
      <c r="F23" s="119">
        <v>924000</v>
      </c>
    </row>
    <row r="24" spans="1:6" ht="17.100000000000001" customHeight="1">
      <c r="A24" s="117" t="s">
        <v>20</v>
      </c>
      <c r="B24" s="127"/>
      <c r="C24" s="127"/>
      <c r="D24" s="115" t="s">
        <v>37</v>
      </c>
      <c r="E24" s="117" t="s">
        <v>22</v>
      </c>
      <c r="F24" s="119">
        <v>112530</v>
      </c>
    </row>
    <row r="25" spans="1:6" ht="17.100000000000001" customHeight="1">
      <c r="A25" s="117" t="s">
        <v>20</v>
      </c>
      <c r="B25" s="127"/>
      <c r="C25" s="127"/>
      <c r="D25" s="115" t="s">
        <v>39</v>
      </c>
      <c r="E25" s="117" t="s">
        <v>22</v>
      </c>
      <c r="F25" s="119">
        <v>21620</v>
      </c>
    </row>
    <row r="26" spans="1:6" ht="17.100000000000001" customHeight="1">
      <c r="A26" s="117" t="s">
        <v>20</v>
      </c>
      <c r="B26" s="127"/>
      <c r="C26" s="127"/>
      <c r="D26" s="115" t="s">
        <v>41</v>
      </c>
      <c r="E26" s="117" t="s">
        <v>22</v>
      </c>
      <c r="F26" s="119">
        <v>219960</v>
      </c>
    </row>
    <row r="27" spans="1:6" ht="17.100000000000001" customHeight="1">
      <c r="A27" s="117" t="s">
        <v>20</v>
      </c>
      <c r="B27" s="127"/>
      <c r="C27" s="127"/>
      <c r="D27" s="115" t="s">
        <v>43</v>
      </c>
      <c r="E27" s="117" t="s">
        <v>22</v>
      </c>
      <c r="F27" s="119">
        <v>227480</v>
      </c>
    </row>
    <row r="28" spans="1:6" ht="17.100000000000001" customHeight="1">
      <c r="A28" s="117" t="s">
        <v>20</v>
      </c>
      <c r="B28" s="127"/>
      <c r="C28" s="127"/>
      <c r="D28" s="115" t="s">
        <v>43</v>
      </c>
      <c r="E28" s="117" t="s">
        <v>22</v>
      </c>
      <c r="F28" s="119">
        <v>315840</v>
      </c>
    </row>
    <row r="29" spans="1:6" ht="17.100000000000001" customHeight="1">
      <c r="A29" s="117" t="s">
        <v>20</v>
      </c>
      <c r="B29" s="127"/>
      <c r="C29" s="127"/>
      <c r="D29" s="115" t="s">
        <v>45</v>
      </c>
      <c r="E29" s="117" t="s">
        <v>22</v>
      </c>
      <c r="F29" s="119">
        <v>181420</v>
      </c>
    </row>
    <row r="30" spans="1:6" ht="17.100000000000001" customHeight="1">
      <c r="A30" s="117" t="s">
        <v>20</v>
      </c>
      <c r="B30" s="127"/>
      <c r="C30" s="127"/>
      <c r="D30" s="115" t="s">
        <v>48</v>
      </c>
      <c r="E30" s="117" t="s">
        <v>22</v>
      </c>
      <c r="F30" s="119">
        <v>1263360</v>
      </c>
    </row>
    <row r="31" spans="1:6" ht="17.100000000000001" customHeight="1">
      <c r="A31" s="117" t="s">
        <v>20</v>
      </c>
      <c r="B31" s="127"/>
      <c r="C31" s="127"/>
      <c r="D31" s="115" t="s">
        <v>50</v>
      </c>
      <c r="E31" s="117" t="s">
        <v>22</v>
      </c>
      <c r="F31" s="119">
        <v>1703280</v>
      </c>
    </row>
    <row r="32" spans="1:6" ht="17.100000000000001" customHeight="1">
      <c r="A32" s="117" t="s">
        <v>20</v>
      </c>
      <c r="B32" s="127"/>
      <c r="C32" s="127"/>
      <c r="D32" s="115" t="s">
        <v>52</v>
      </c>
      <c r="E32" s="117" t="s">
        <v>22</v>
      </c>
      <c r="F32" s="119">
        <v>105280</v>
      </c>
    </row>
    <row r="33" spans="1:6" ht="17.100000000000001" customHeight="1">
      <c r="A33" s="117" t="s">
        <v>20</v>
      </c>
      <c r="B33" s="127"/>
      <c r="C33" s="127"/>
      <c r="D33" s="115" t="s">
        <v>54</v>
      </c>
      <c r="E33" s="117" t="s">
        <v>22</v>
      </c>
      <c r="F33" s="119">
        <v>971520</v>
      </c>
    </row>
    <row r="34" spans="1:6" ht="17.100000000000001" customHeight="1">
      <c r="A34" s="117" t="s">
        <v>20</v>
      </c>
      <c r="B34" s="127"/>
      <c r="C34" s="127"/>
      <c r="D34" s="115" t="s">
        <v>56</v>
      </c>
      <c r="E34" s="117" t="s">
        <v>22</v>
      </c>
      <c r="F34" s="119">
        <v>166980</v>
      </c>
    </row>
    <row r="35" spans="1:6" ht="17.100000000000001" customHeight="1">
      <c r="A35" s="117" t="s">
        <v>20</v>
      </c>
      <c r="B35" s="127"/>
      <c r="C35" s="127"/>
      <c r="D35" s="115" t="s">
        <v>58</v>
      </c>
      <c r="E35" s="117" t="s">
        <v>22</v>
      </c>
      <c r="F35" s="119">
        <v>364320</v>
      </c>
    </row>
    <row r="36" spans="1:6" ht="17.100000000000001" customHeight="1">
      <c r="A36" s="117" t="s">
        <v>20</v>
      </c>
      <c r="B36" s="127"/>
      <c r="C36" s="127"/>
      <c r="D36" s="115" t="s">
        <v>60</v>
      </c>
      <c r="E36" s="117" t="s">
        <v>22</v>
      </c>
      <c r="F36" s="119">
        <v>153450</v>
      </c>
    </row>
    <row r="37" spans="1:6" ht="17.100000000000001" customHeight="1">
      <c r="A37" s="117" t="s">
        <v>20</v>
      </c>
      <c r="B37" s="127"/>
      <c r="C37" s="127"/>
      <c r="D37" s="115" t="s">
        <v>62</v>
      </c>
      <c r="E37" s="117" t="s">
        <v>22</v>
      </c>
      <c r="F37" s="119">
        <v>103400</v>
      </c>
    </row>
    <row r="38" spans="1:6" ht="17.100000000000001" customHeight="1">
      <c r="A38" s="117" t="s">
        <v>20</v>
      </c>
      <c r="B38" s="127"/>
      <c r="C38" s="127"/>
      <c r="D38" s="115" t="s">
        <v>64</v>
      </c>
      <c r="E38" s="117" t="s">
        <v>22</v>
      </c>
      <c r="F38" s="119">
        <v>39480</v>
      </c>
    </row>
    <row r="39" spans="1:6" ht="17.100000000000001" customHeight="1">
      <c r="A39" s="117" t="s">
        <v>20</v>
      </c>
      <c r="B39" s="127"/>
      <c r="C39" s="127"/>
      <c r="D39" s="115" t="s">
        <v>64</v>
      </c>
      <c r="E39" s="117" t="s">
        <v>22</v>
      </c>
      <c r="F39" s="119">
        <v>37600</v>
      </c>
    </row>
    <row r="40" spans="1:6" ht="17.100000000000001" customHeight="1">
      <c r="A40" s="117" t="s">
        <v>20</v>
      </c>
      <c r="B40" s="127"/>
      <c r="C40" s="127"/>
      <c r="D40" s="115" t="s">
        <v>66</v>
      </c>
      <c r="E40" s="117" t="s">
        <v>22</v>
      </c>
      <c r="F40" s="119">
        <v>147580</v>
      </c>
    </row>
    <row r="41" spans="1:6" ht="17.100000000000001" customHeight="1">
      <c r="A41" s="117" t="s">
        <v>20</v>
      </c>
      <c r="B41" s="127"/>
      <c r="C41" s="127"/>
      <c r="D41" s="115" t="s">
        <v>68</v>
      </c>
      <c r="E41" s="117" t="s">
        <v>22</v>
      </c>
      <c r="F41" s="119">
        <v>30080</v>
      </c>
    </row>
    <row r="42" spans="1:6" ht="17.100000000000001" customHeight="1">
      <c r="A42" s="117" t="s">
        <v>20</v>
      </c>
      <c r="B42" s="127"/>
      <c r="C42" s="127"/>
      <c r="D42" s="115" t="s">
        <v>70</v>
      </c>
      <c r="E42" s="117" t="s">
        <v>22</v>
      </c>
      <c r="F42" s="119">
        <v>132990</v>
      </c>
    </row>
    <row r="43" spans="1:6" ht="17.100000000000001" customHeight="1">
      <c r="A43" s="117" t="s">
        <v>20</v>
      </c>
      <c r="B43" s="127"/>
      <c r="C43" s="127"/>
      <c r="D43" s="115" t="s">
        <v>72</v>
      </c>
      <c r="E43" s="117" t="s">
        <v>22</v>
      </c>
      <c r="F43" s="119">
        <v>129720</v>
      </c>
    </row>
    <row r="44" spans="1:6" ht="17.100000000000001" customHeight="1">
      <c r="A44" s="117" t="s">
        <v>20</v>
      </c>
      <c r="B44" s="127"/>
      <c r="C44" s="127"/>
      <c r="D44" s="115" t="s">
        <v>74</v>
      </c>
      <c r="E44" s="117" t="s">
        <v>22</v>
      </c>
      <c r="F44" s="119">
        <v>1945800</v>
      </c>
    </row>
    <row r="45" spans="1:6" ht="17.100000000000001" customHeight="1">
      <c r="A45" s="117" t="s">
        <v>20</v>
      </c>
      <c r="B45" s="127"/>
      <c r="C45" s="127"/>
      <c r="D45" s="115" t="s">
        <v>78</v>
      </c>
      <c r="E45" s="117" t="s">
        <v>22</v>
      </c>
      <c r="F45" s="119">
        <v>342160</v>
      </c>
    </row>
    <row r="46" spans="1:6" ht="17.100000000000001" customHeight="1">
      <c r="A46" s="117" t="s">
        <v>20</v>
      </c>
      <c r="B46" s="127"/>
      <c r="C46" s="127"/>
      <c r="D46" s="115" t="s">
        <v>80</v>
      </c>
      <c r="E46" s="117" t="s">
        <v>22</v>
      </c>
      <c r="F46" s="119">
        <v>317720</v>
      </c>
    </row>
    <row r="47" spans="1:6" ht="17.100000000000001" customHeight="1">
      <c r="A47" s="117" t="s">
        <v>20</v>
      </c>
      <c r="B47" s="127"/>
      <c r="C47" s="127"/>
      <c r="D47" s="115" t="s">
        <v>76</v>
      </c>
      <c r="E47" s="117" t="s">
        <v>22</v>
      </c>
      <c r="F47" s="119">
        <v>293280</v>
      </c>
    </row>
    <row r="48" spans="1:6" ht="17.100000000000001" customHeight="1">
      <c r="A48" s="117" t="s">
        <v>20</v>
      </c>
      <c r="B48" s="127"/>
      <c r="C48" s="127"/>
      <c r="D48" s="115" t="s">
        <v>82</v>
      </c>
      <c r="E48" s="117" t="s">
        <v>22</v>
      </c>
      <c r="F48" s="119">
        <v>1504000</v>
      </c>
    </row>
    <row r="49" spans="1:6" ht="17.100000000000001" customHeight="1">
      <c r="A49" s="117" t="s">
        <v>20</v>
      </c>
      <c r="B49" s="127"/>
      <c r="C49" s="127"/>
      <c r="D49" s="115" t="s">
        <v>84</v>
      </c>
      <c r="E49" s="117" t="s">
        <v>22</v>
      </c>
      <c r="F49" s="119">
        <v>260380</v>
      </c>
    </row>
    <row r="50" spans="1:6" ht="17.100000000000001" customHeight="1">
      <c r="A50" s="117" t="s">
        <v>20</v>
      </c>
      <c r="B50" s="127"/>
      <c r="C50" s="127"/>
      <c r="D50" s="115" t="s">
        <v>92</v>
      </c>
      <c r="E50" s="117" t="s">
        <v>22</v>
      </c>
      <c r="F50" s="119">
        <v>318660</v>
      </c>
    </row>
    <row r="51" spans="1:6" ht="17.100000000000001" customHeight="1">
      <c r="A51" s="117" t="s">
        <v>20</v>
      </c>
      <c r="B51" s="127"/>
      <c r="C51" s="127"/>
      <c r="D51" s="115" t="s">
        <v>94</v>
      </c>
      <c r="E51" s="117" t="s">
        <v>22</v>
      </c>
      <c r="F51" s="119">
        <v>204016</v>
      </c>
    </row>
    <row r="52" spans="1:6" ht="17.100000000000001" customHeight="1">
      <c r="A52" s="117" t="s">
        <v>20</v>
      </c>
      <c r="B52" s="127"/>
      <c r="C52" s="127"/>
      <c r="D52" s="115" t="s">
        <v>86</v>
      </c>
      <c r="E52" s="117" t="s">
        <v>22</v>
      </c>
      <c r="F52" s="119">
        <v>133480</v>
      </c>
    </row>
    <row r="53" spans="1:6" ht="17.100000000000001" customHeight="1">
      <c r="A53" s="117" t="s">
        <v>20</v>
      </c>
      <c r="B53" s="127"/>
      <c r="C53" s="127"/>
      <c r="D53" s="115" t="s">
        <v>88</v>
      </c>
      <c r="E53" s="117" t="s">
        <v>22</v>
      </c>
      <c r="F53" s="119">
        <v>159800</v>
      </c>
    </row>
    <row r="54" spans="1:6" ht="17.100000000000001" customHeight="1">
      <c r="A54" s="117" t="s">
        <v>20</v>
      </c>
      <c r="B54" s="127"/>
      <c r="C54" s="127"/>
      <c r="D54" s="115" t="s">
        <v>90</v>
      </c>
      <c r="E54" s="117" t="s">
        <v>22</v>
      </c>
      <c r="F54" s="119">
        <v>118440</v>
      </c>
    </row>
    <row r="55" spans="1:6" ht="17.100000000000001" customHeight="1">
      <c r="A55" s="117" t="s">
        <v>20</v>
      </c>
      <c r="B55" s="127"/>
      <c r="C55" s="127"/>
      <c r="D55" s="115" t="s">
        <v>96</v>
      </c>
      <c r="E55" s="117" t="s">
        <v>22</v>
      </c>
      <c r="F55" s="119">
        <v>102300</v>
      </c>
    </row>
    <row r="56" spans="1:6" ht="17.100000000000001" customHeight="1">
      <c r="A56" s="117" t="s">
        <v>20</v>
      </c>
      <c r="B56" s="127"/>
      <c r="C56" s="127"/>
      <c r="D56" s="115" t="s">
        <v>98</v>
      </c>
      <c r="E56" s="117" t="s">
        <v>22</v>
      </c>
      <c r="F56" s="119">
        <v>599500</v>
      </c>
    </row>
    <row r="57" spans="1:6" ht="17.100000000000001" customHeight="1">
      <c r="A57" s="117" t="s">
        <v>20</v>
      </c>
      <c r="B57" s="127"/>
      <c r="C57" s="127"/>
      <c r="D57" s="115" t="s">
        <v>100</v>
      </c>
      <c r="E57" s="117" t="s">
        <v>22</v>
      </c>
      <c r="F57" s="119">
        <v>33840</v>
      </c>
    </row>
    <row r="58" spans="1:6" ht="17.100000000000001" customHeight="1">
      <c r="A58" s="117" t="s">
        <v>20</v>
      </c>
      <c r="B58" s="127"/>
      <c r="C58" s="127"/>
      <c r="D58" s="115" t="s">
        <v>102</v>
      </c>
      <c r="E58" s="117" t="s">
        <v>22</v>
      </c>
      <c r="F58" s="119">
        <v>293280</v>
      </c>
    </row>
    <row r="59" spans="1:6" ht="17.100000000000001" customHeight="1">
      <c r="A59" s="117" t="s">
        <v>20</v>
      </c>
      <c r="B59" s="127"/>
      <c r="C59" s="127"/>
      <c r="D59" s="115" t="s">
        <v>104</v>
      </c>
      <c r="E59" s="117" t="s">
        <v>22</v>
      </c>
      <c r="F59" s="119">
        <v>35720</v>
      </c>
    </row>
    <row r="60" spans="1:6" ht="17.100000000000001" customHeight="1">
      <c r="A60" s="117" t="s">
        <v>20</v>
      </c>
      <c r="B60" s="127"/>
      <c r="C60" s="127"/>
      <c r="D60" s="115" t="s">
        <v>106</v>
      </c>
      <c r="E60" s="117" t="s">
        <v>22</v>
      </c>
      <c r="F60" s="119">
        <v>56400</v>
      </c>
    </row>
    <row r="61" spans="1:6" ht="17.100000000000001" customHeight="1">
      <c r="A61" s="117" t="s">
        <v>20</v>
      </c>
      <c r="B61" s="127"/>
      <c r="C61" s="127"/>
      <c r="D61" s="115" t="s">
        <v>108</v>
      </c>
      <c r="E61" s="117" t="s">
        <v>22</v>
      </c>
      <c r="F61" s="119">
        <v>163680</v>
      </c>
    </row>
    <row r="62" spans="1:6" ht="17.100000000000001" customHeight="1">
      <c r="A62" s="117" t="s">
        <v>20</v>
      </c>
      <c r="B62" s="127"/>
      <c r="C62" s="127"/>
      <c r="D62" s="115" t="s">
        <v>110</v>
      </c>
      <c r="E62" s="117" t="s">
        <v>22</v>
      </c>
      <c r="F62" s="119">
        <v>28200</v>
      </c>
    </row>
    <row r="63" spans="1:6" ht="17.100000000000001" customHeight="1">
      <c r="A63" s="117" t="s">
        <v>20</v>
      </c>
      <c r="B63" s="127"/>
      <c r="C63" s="127"/>
      <c r="D63" s="115" t="s">
        <v>112</v>
      </c>
      <c r="E63" s="117" t="s">
        <v>22</v>
      </c>
      <c r="F63" s="119">
        <v>2030400</v>
      </c>
    </row>
    <row r="64" spans="1:6" ht="17.100000000000001" customHeight="1">
      <c r="A64" s="117" t="s">
        <v>20</v>
      </c>
      <c r="B64" s="127"/>
      <c r="C64" s="127"/>
      <c r="D64" s="115" t="s">
        <v>114</v>
      </c>
      <c r="E64" s="117" t="s">
        <v>22</v>
      </c>
      <c r="F64" s="119">
        <v>122200</v>
      </c>
    </row>
    <row r="65" spans="1:6" ht="17.100000000000001" customHeight="1">
      <c r="A65" s="117" t="s">
        <v>20</v>
      </c>
      <c r="B65" s="127"/>
      <c r="C65" s="127"/>
      <c r="D65" s="115" t="s">
        <v>116</v>
      </c>
      <c r="E65" s="117" t="s">
        <v>22</v>
      </c>
      <c r="F65" s="119">
        <v>465300</v>
      </c>
    </row>
    <row r="66" spans="1:6" ht="17.100000000000001" customHeight="1">
      <c r="A66" s="117" t="s">
        <v>20</v>
      </c>
      <c r="B66" s="127"/>
      <c r="C66" s="127"/>
      <c r="D66" s="115" t="s">
        <v>118</v>
      </c>
      <c r="E66" s="117" t="s">
        <v>22</v>
      </c>
      <c r="F66" s="119">
        <v>25575</v>
      </c>
    </row>
    <row r="67" spans="1:6" ht="17.100000000000001" customHeight="1">
      <c r="A67" s="117" t="s">
        <v>20</v>
      </c>
      <c r="B67" s="127"/>
      <c r="C67" s="127"/>
      <c r="D67" s="115" t="s">
        <v>120</v>
      </c>
      <c r="E67" s="117" t="s">
        <v>22</v>
      </c>
      <c r="F67" s="119">
        <v>103400</v>
      </c>
    </row>
    <row r="68" spans="1:6" ht="17.100000000000001" customHeight="1">
      <c r="A68" s="117" t="s">
        <v>20</v>
      </c>
      <c r="B68" s="127"/>
      <c r="C68" s="127"/>
      <c r="D68" s="115" t="s">
        <v>120</v>
      </c>
      <c r="E68" s="117" t="s">
        <v>22</v>
      </c>
      <c r="F68" s="119">
        <v>493500</v>
      </c>
    </row>
    <row r="69" spans="1:6" ht="17.100000000000001" customHeight="1">
      <c r="A69" s="117" t="s">
        <v>20</v>
      </c>
      <c r="B69" s="127"/>
      <c r="C69" s="127"/>
      <c r="D69" s="115" t="s">
        <v>137</v>
      </c>
      <c r="E69" s="117" t="s">
        <v>22</v>
      </c>
      <c r="F69" s="119">
        <v>1710800</v>
      </c>
    </row>
    <row r="70" spans="1:6" ht="17.100000000000001" customHeight="1">
      <c r="A70" s="117" t="s">
        <v>20</v>
      </c>
      <c r="B70" s="127"/>
      <c r="C70" s="127"/>
      <c r="D70" s="115" t="s">
        <v>139</v>
      </c>
      <c r="E70" s="117" t="s">
        <v>22</v>
      </c>
      <c r="F70" s="119">
        <v>935300</v>
      </c>
    </row>
    <row r="71" spans="1:6" ht="17.100000000000001" customHeight="1">
      <c r="A71" s="117" t="s">
        <v>20</v>
      </c>
      <c r="B71" s="127"/>
      <c r="C71" s="127"/>
      <c r="D71" s="115" t="s">
        <v>122</v>
      </c>
      <c r="E71" s="117" t="s">
        <v>22</v>
      </c>
      <c r="F71" s="119">
        <v>1556640</v>
      </c>
    </row>
    <row r="72" spans="1:6" ht="17.100000000000001" customHeight="1">
      <c r="A72" s="117" t="s">
        <v>20</v>
      </c>
      <c r="B72" s="127"/>
      <c r="C72" s="127"/>
      <c r="D72" s="115" t="s">
        <v>124</v>
      </c>
      <c r="E72" s="117" t="s">
        <v>22</v>
      </c>
      <c r="F72" s="119">
        <v>342160</v>
      </c>
    </row>
    <row r="73" spans="1:6" ht="17.100000000000001" customHeight="1">
      <c r="A73" s="117" t="s">
        <v>20</v>
      </c>
      <c r="B73" s="127"/>
      <c r="C73" s="127"/>
      <c r="D73" s="115" t="s">
        <v>141</v>
      </c>
      <c r="E73" s="117" t="s">
        <v>22</v>
      </c>
      <c r="F73" s="119">
        <v>146640</v>
      </c>
    </row>
    <row r="74" spans="1:6" ht="17.100000000000001" customHeight="1">
      <c r="A74" s="117" t="s">
        <v>20</v>
      </c>
      <c r="B74" s="127"/>
      <c r="C74" s="127"/>
      <c r="D74" s="115" t="s">
        <v>143</v>
      </c>
      <c r="E74" s="117" t="s">
        <v>22</v>
      </c>
      <c r="F74" s="119">
        <v>454020</v>
      </c>
    </row>
    <row r="75" spans="1:6" ht="17.100000000000001" customHeight="1">
      <c r="A75" s="117" t="s">
        <v>20</v>
      </c>
      <c r="B75" s="127"/>
      <c r="C75" s="127"/>
      <c r="D75" s="115" t="s">
        <v>127</v>
      </c>
      <c r="E75" s="117" t="s">
        <v>22</v>
      </c>
      <c r="F75" s="119">
        <v>947520</v>
      </c>
    </row>
    <row r="76" spans="1:6" ht="17.100000000000001" customHeight="1">
      <c r="A76" s="117" t="s">
        <v>20</v>
      </c>
      <c r="B76" s="127"/>
      <c r="C76" s="127"/>
      <c r="D76" s="115" t="s">
        <v>131</v>
      </c>
      <c r="E76" s="117" t="s">
        <v>22</v>
      </c>
      <c r="F76" s="119">
        <v>2192080</v>
      </c>
    </row>
    <row r="77" spans="1:6" ht="17.100000000000001" customHeight="1">
      <c r="A77" s="117" t="s">
        <v>20</v>
      </c>
      <c r="B77" s="127"/>
      <c r="C77" s="127"/>
      <c r="D77" s="115" t="s">
        <v>133</v>
      </c>
      <c r="E77" s="117" t="s">
        <v>22</v>
      </c>
      <c r="F77" s="119">
        <v>340280</v>
      </c>
    </row>
    <row r="78" spans="1:6" ht="17.100000000000001" customHeight="1">
      <c r="A78" s="117" t="s">
        <v>20</v>
      </c>
      <c r="B78" s="127"/>
      <c r="C78" s="127"/>
      <c r="D78" s="115" t="s">
        <v>135</v>
      </c>
      <c r="E78" s="117" t="s">
        <v>22</v>
      </c>
      <c r="F78" s="119">
        <v>645780</v>
      </c>
    </row>
    <row r="79" spans="1:6" ht="17.100000000000001" customHeight="1">
      <c r="A79" s="117" t="s">
        <v>20</v>
      </c>
      <c r="B79" s="127"/>
      <c r="C79" s="127"/>
      <c r="D79" s="115" t="s">
        <v>129</v>
      </c>
      <c r="E79" s="117" t="s">
        <v>22</v>
      </c>
      <c r="F79" s="119">
        <v>165440</v>
      </c>
    </row>
    <row r="80" spans="1:6" ht="17.100000000000001" customHeight="1">
      <c r="A80" s="117" t="s">
        <v>20</v>
      </c>
      <c r="B80" s="127"/>
      <c r="C80" s="127"/>
      <c r="D80" s="115" t="s">
        <v>145</v>
      </c>
      <c r="E80" s="117" t="s">
        <v>22</v>
      </c>
      <c r="F80" s="119">
        <v>107415</v>
      </c>
    </row>
    <row r="81" spans="1:6" ht="17.100000000000001" customHeight="1">
      <c r="A81" s="117" t="s">
        <v>20</v>
      </c>
      <c r="B81" s="127"/>
      <c r="C81" s="127"/>
      <c r="D81" s="115" t="s">
        <v>147</v>
      </c>
      <c r="E81" s="117" t="s">
        <v>22</v>
      </c>
      <c r="F81" s="119">
        <v>81840</v>
      </c>
    </row>
    <row r="82" spans="1:6" ht="17.100000000000001" customHeight="1">
      <c r="A82" s="117" t="s">
        <v>20</v>
      </c>
      <c r="B82" s="127"/>
      <c r="C82" s="127"/>
      <c r="D82" s="115" t="s">
        <v>149</v>
      </c>
      <c r="E82" s="117" t="s">
        <v>22</v>
      </c>
      <c r="F82" s="119">
        <v>122760</v>
      </c>
    </row>
    <row r="83" spans="1:6" ht="17.100000000000001" customHeight="1">
      <c r="A83" s="117" t="s">
        <v>20</v>
      </c>
      <c r="B83" s="127"/>
      <c r="C83" s="127"/>
      <c r="D83" s="115" t="s">
        <v>151</v>
      </c>
      <c r="E83" s="117" t="s">
        <v>22</v>
      </c>
      <c r="F83" s="119">
        <v>155100</v>
      </c>
    </row>
    <row r="84" spans="1:6" ht="17.100000000000001" customHeight="1">
      <c r="A84" s="117" t="s">
        <v>20</v>
      </c>
      <c r="B84" s="127"/>
      <c r="C84" s="127"/>
      <c r="D84" s="115" t="s">
        <v>153</v>
      </c>
      <c r="E84" s="117" t="s">
        <v>22</v>
      </c>
      <c r="F84" s="119">
        <v>327120</v>
      </c>
    </row>
    <row r="85" spans="1:6" ht="17.100000000000001" customHeight="1">
      <c r="A85" s="117" t="s">
        <v>20</v>
      </c>
      <c r="B85" s="127"/>
      <c r="C85" s="127"/>
      <c r="D85" s="115" t="s">
        <v>155</v>
      </c>
      <c r="E85" s="117" t="s">
        <v>22</v>
      </c>
      <c r="F85" s="119">
        <v>490680</v>
      </c>
    </row>
    <row r="86" spans="1:6" ht="17.100000000000001" customHeight="1">
      <c r="A86" s="117" t="s">
        <v>20</v>
      </c>
      <c r="B86" s="127"/>
      <c r="C86" s="127"/>
      <c r="D86" s="115" t="s">
        <v>157</v>
      </c>
      <c r="E86" s="117" t="s">
        <v>22</v>
      </c>
      <c r="F86" s="119">
        <v>917440</v>
      </c>
    </row>
    <row r="87" spans="1:6" ht="17.100000000000001" customHeight="1">
      <c r="A87" s="117" t="s">
        <v>20</v>
      </c>
      <c r="B87" s="127"/>
      <c r="C87" s="127"/>
      <c r="D87" s="115" t="s">
        <v>159</v>
      </c>
      <c r="E87" s="117" t="s">
        <v>22</v>
      </c>
      <c r="F87" s="119">
        <v>272600</v>
      </c>
    </row>
    <row r="88" spans="1:6" ht="17.100000000000001" customHeight="1">
      <c r="A88" s="117" t="s">
        <v>20</v>
      </c>
      <c r="B88" s="127"/>
      <c r="C88" s="127"/>
      <c r="D88" s="115" t="s">
        <v>159</v>
      </c>
      <c r="E88" s="117" t="s">
        <v>22</v>
      </c>
      <c r="F88" s="119">
        <v>223720</v>
      </c>
    </row>
    <row r="89" spans="1:6" ht="17.100000000000001" customHeight="1">
      <c r="A89" s="117" t="s">
        <v>20</v>
      </c>
      <c r="B89" s="127"/>
      <c r="C89" s="127"/>
      <c r="D89" s="115" t="s">
        <v>162</v>
      </c>
      <c r="E89" s="117" t="s">
        <v>22</v>
      </c>
      <c r="F89" s="119">
        <v>43240</v>
      </c>
    </row>
    <row r="90" spans="1:6" ht="17.100000000000001" customHeight="1">
      <c r="A90" s="117" t="s">
        <v>20</v>
      </c>
      <c r="B90" s="127"/>
      <c r="C90" s="127"/>
      <c r="D90" s="115" t="s">
        <v>162</v>
      </c>
      <c r="E90" s="117" t="s">
        <v>22</v>
      </c>
      <c r="F90" s="119">
        <v>33840</v>
      </c>
    </row>
    <row r="91" spans="1:6" ht="17.100000000000001" customHeight="1">
      <c r="A91" s="117" t="s">
        <v>20</v>
      </c>
      <c r="B91" s="127"/>
      <c r="C91" s="127"/>
      <c r="D91" s="115" t="s">
        <v>162</v>
      </c>
      <c r="E91" s="117" t="s">
        <v>22</v>
      </c>
      <c r="F91" s="119">
        <v>45120</v>
      </c>
    </row>
    <row r="92" spans="1:6" ht="17.100000000000001" customHeight="1">
      <c r="A92" s="117" t="s">
        <v>20</v>
      </c>
      <c r="B92" s="127"/>
      <c r="C92" s="127"/>
      <c r="D92" s="115" t="s">
        <v>26</v>
      </c>
      <c r="E92" s="117" t="s">
        <v>22</v>
      </c>
      <c r="F92" s="119">
        <v>229360</v>
      </c>
    </row>
    <row r="93" spans="1:6" ht="17.100000000000001" customHeight="1">
      <c r="A93" s="117" t="s">
        <v>20</v>
      </c>
      <c r="B93" s="127"/>
      <c r="C93" s="127"/>
      <c r="D93" s="115" t="s">
        <v>169</v>
      </c>
      <c r="E93" s="117" t="s">
        <v>167</v>
      </c>
      <c r="F93" s="119">
        <v>159500</v>
      </c>
    </row>
    <row r="94" spans="1:6" ht="17.100000000000001" customHeight="1">
      <c r="A94" s="117" t="s">
        <v>20</v>
      </c>
      <c r="B94" s="127"/>
      <c r="C94" s="127"/>
      <c r="D94" s="115" t="s">
        <v>171</v>
      </c>
      <c r="E94" s="117" t="s">
        <v>167</v>
      </c>
      <c r="F94" s="119">
        <v>291500</v>
      </c>
    </row>
    <row r="95" spans="1:6" ht="17.100000000000001" customHeight="1">
      <c r="A95" s="117" t="s">
        <v>20</v>
      </c>
      <c r="B95" s="127"/>
      <c r="C95" s="127"/>
      <c r="D95" s="115" t="s">
        <v>173</v>
      </c>
      <c r="E95" s="117" t="s">
        <v>167</v>
      </c>
      <c r="F95" s="119">
        <v>6760000</v>
      </c>
    </row>
    <row r="96" spans="1:6" ht="17.100000000000001" customHeight="1">
      <c r="A96" s="117" t="s">
        <v>20</v>
      </c>
      <c r="B96" s="127"/>
      <c r="C96" s="127"/>
      <c r="D96" s="115" t="s">
        <v>175</v>
      </c>
      <c r="E96" s="117" t="s">
        <v>167</v>
      </c>
      <c r="F96" s="119">
        <v>148500</v>
      </c>
    </row>
    <row r="97" spans="1:6" ht="17.100000000000001" customHeight="1">
      <c r="A97" s="117" t="s">
        <v>20</v>
      </c>
      <c r="B97" s="127"/>
      <c r="C97" s="127"/>
      <c r="D97" s="115" t="s">
        <v>175</v>
      </c>
      <c r="E97" s="117" t="s">
        <v>167</v>
      </c>
      <c r="F97" s="119">
        <v>594000</v>
      </c>
    </row>
    <row r="98" spans="1:6" ht="17.100000000000001" customHeight="1">
      <c r="A98" s="117" t="s">
        <v>20</v>
      </c>
      <c r="B98" s="127"/>
      <c r="C98" s="127"/>
      <c r="D98" s="115" t="s">
        <v>178</v>
      </c>
      <c r="E98" s="117" t="s">
        <v>167</v>
      </c>
      <c r="F98" s="119">
        <v>148500</v>
      </c>
    </row>
    <row r="99" spans="1:6" ht="17.100000000000001" customHeight="1">
      <c r="A99" s="117" t="s">
        <v>20</v>
      </c>
      <c r="B99" s="127"/>
      <c r="C99" s="127"/>
      <c r="D99" s="115" t="s">
        <v>180</v>
      </c>
      <c r="E99" s="117" t="s">
        <v>167</v>
      </c>
      <c r="F99" s="119">
        <v>257400</v>
      </c>
    </row>
    <row r="100" spans="1:6" ht="17.100000000000001" customHeight="1">
      <c r="A100" s="117" t="s">
        <v>20</v>
      </c>
      <c r="B100" s="127"/>
      <c r="C100" s="127"/>
      <c r="D100" s="115" t="s">
        <v>182</v>
      </c>
      <c r="E100" s="117" t="s">
        <v>167</v>
      </c>
      <c r="F100" s="119">
        <v>22000</v>
      </c>
    </row>
    <row r="101" spans="1:6" ht="17.100000000000001" customHeight="1">
      <c r="A101" s="117" t="s">
        <v>20</v>
      </c>
      <c r="B101" s="127"/>
      <c r="C101" s="127"/>
      <c r="D101" s="115" t="s">
        <v>184</v>
      </c>
      <c r="E101" s="117" t="s">
        <v>167</v>
      </c>
      <c r="F101" s="119">
        <v>4510000</v>
      </c>
    </row>
    <row r="102" spans="1:6" ht="17.100000000000001" customHeight="1">
      <c r="A102" s="117" t="s">
        <v>20</v>
      </c>
      <c r="B102" s="127"/>
      <c r="C102" s="127"/>
      <c r="D102" s="115" t="s">
        <v>166</v>
      </c>
      <c r="E102" s="117" t="s">
        <v>167</v>
      </c>
      <c r="F102" s="119">
        <v>836000</v>
      </c>
    </row>
    <row r="103" spans="1:6" ht="17.100000000000001" customHeight="1">
      <c r="A103" s="117" t="s">
        <v>20</v>
      </c>
      <c r="B103" s="127"/>
      <c r="C103" s="127"/>
      <c r="D103" s="115" t="s">
        <v>186</v>
      </c>
      <c r="E103" s="117" t="s">
        <v>187</v>
      </c>
      <c r="F103" s="119">
        <v>4500000</v>
      </c>
    </row>
    <row r="104" spans="1:6" ht="17.100000000000001" customHeight="1">
      <c r="A104" s="117" t="s">
        <v>20</v>
      </c>
      <c r="B104" s="127"/>
      <c r="C104" s="127"/>
      <c r="D104" s="115" t="s">
        <v>189</v>
      </c>
      <c r="E104" s="117" t="s">
        <v>190</v>
      </c>
      <c r="F104" s="119">
        <v>3474970</v>
      </c>
    </row>
    <row r="105" spans="1:6" ht="17.100000000000001" customHeight="1">
      <c r="A105" s="117" t="s">
        <v>20</v>
      </c>
      <c r="B105" s="127"/>
      <c r="C105" s="127"/>
      <c r="D105" s="115" t="s">
        <v>192</v>
      </c>
      <c r="E105" s="117" t="s">
        <v>190</v>
      </c>
      <c r="F105" s="119">
        <v>1951480</v>
      </c>
    </row>
    <row r="106" spans="1:6" ht="17.100000000000001" customHeight="1">
      <c r="A106" s="117" t="s">
        <v>20</v>
      </c>
      <c r="B106" s="127"/>
      <c r="C106" s="127"/>
      <c r="D106" s="115" t="s">
        <v>194</v>
      </c>
      <c r="E106" s="117" t="s">
        <v>195</v>
      </c>
      <c r="F106" s="119">
        <v>729300</v>
      </c>
    </row>
    <row r="107" spans="1:6" ht="17.100000000000001" customHeight="1">
      <c r="A107" s="117" t="s">
        <v>20</v>
      </c>
      <c r="B107" s="127"/>
      <c r="C107" s="127"/>
      <c r="D107" s="115" t="s">
        <v>199</v>
      </c>
      <c r="E107" s="117" t="s">
        <v>197</v>
      </c>
      <c r="F107" s="119">
        <v>544320</v>
      </c>
    </row>
    <row r="108" spans="1:6" ht="17.100000000000001" customHeight="1">
      <c r="A108" s="117" t="s">
        <v>20</v>
      </c>
      <c r="B108" s="127"/>
      <c r="C108" s="127"/>
      <c r="D108" s="115" t="s">
        <v>201</v>
      </c>
      <c r="E108" s="117" t="s">
        <v>197</v>
      </c>
      <c r="F108" s="119">
        <v>14484960</v>
      </c>
    </row>
    <row r="109" spans="1:6" ht="17.100000000000001" customHeight="1">
      <c r="A109" s="117" t="s">
        <v>20</v>
      </c>
      <c r="B109" s="127"/>
      <c r="C109" s="127"/>
      <c r="D109" s="115" t="s">
        <v>203</v>
      </c>
      <c r="E109" s="117" t="s">
        <v>204</v>
      </c>
      <c r="F109" s="119">
        <v>612000</v>
      </c>
    </row>
    <row r="110" spans="1:6" ht="17.100000000000001" customHeight="1">
      <c r="A110" s="117" t="s">
        <v>20</v>
      </c>
      <c r="B110" s="127"/>
      <c r="C110" s="127"/>
      <c r="D110" s="115" t="s">
        <v>210</v>
      </c>
      <c r="E110" s="117" t="s">
        <v>208</v>
      </c>
      <c r="F110" s="119">
        <v>545600</v>
      </c>
    </row>
    <row r="111" spans="1:6" ht="17.100000000000001" customHeight="1">
      <c r="A111" s="117" t="s">
        <v>20</v>
      </c>
      <c r="B111" s="127"/>
      <c r="C111" s="127"/>
      <c r="D111" s="115" t="s">
        <v>212</v>
      </c>
      <c r="E111" s="117" t="s">
        <v>208</v>
      </c>
      <c r="F111" s="119">
        <v>453600</v>
      </c>
    </row>
    <row r="112" spans="1:6" ht="17.100000000000001" customHeight="1">
      <c r="A112" s="117" t="s">
        <v>20</v>
      </c>
      <c r="B112" s="127"/>
      <c r="C112" s="127"/>
      <c r="D112" s="115" t="s">
        <v>216</v>
      </c>
      <c r="E112" s="117" t="s">
        <v>217</v>
      </c>
      <c r="F112" s="119">
        <v>5945000</v>
      </c>
    </row>
    <row r="113" spans="1:6" ht="17.100000000000001" customHeight="1">
      <c r="A113" s="117" t="s">
        <v>20</v>
      </c>
      <c r="B113" s="127"/>
      <c r="C113" s="127"/>
      <c r="D113" s="115" t="s">
        <v>219</v>
      </c>
      <c r="E113" s="117" t="s">
        <v>220</v>
      </c>
      <c r="F113" s="119">
        <v>145000</v>
      </c>
    </row>
    <row r="114" spans="1:6" ht="17.100000000000001" customHeight="1">
      <c r="A114" s="117" t="s">
        <v>20</v>
      </c>
      <c r="B114" s="127"/>
      <c r="C114" s="127"/>
      <c r="D114" s="115" t="s">
        <v>223</v>
      </c>
      <c r="E114" s="117" t="s">
        <v>224</v>
      </c>
      <c r="F114" s="119">
        <v>2381700</v>
      </c>
    </row>
    <row r="115" spans="1:6" ht="17.100000000000001" customHeight="1">
      <c r="A115" s="117" t="s">
        <v>20</v>
      </c>
      <c r="B115" s="127"/>
      <c r="C115" s="127"/>
      <c r="D115" s="115" t="s">
        <v>223</v>
      </c>
      <c r="E115" s="117" t="s">
        <v>226</v>
      </c>
      <c r="F115" s="119">
        <v>2456800</v>
      </c>
    </row>
    <row r="116" spans="1:6" ht="17.100000000000001" customHeight="1">
      <c r="A116" s="117" t="s">
        <v>20</v>
      </c>
      <c r="B116" s="127"/>
      <c r="C116" s="127"/>
      <c r="D116" s="115" t="s">
        <v>228</v>
      </c>
      <c r="E116" s="117" t="s">
        <v>229</v>
      </c>
      <c r="F116" s="119">
        <v>550000</v>
      </c>
    </row>
    <row r="117" spans="1:6" ht="17.100000000000001" customHeight="1">
      <c r="A117" s="117" t="s">
        <v>20</v>
      </c>
      <c r="B117" s="127"/>
      <c r="C117" s="127"/>
      <c r="D117" s="115" t="s">
        <v>231</v>
      </c>
      <c r="E117" s="117" t="s">
        <v>229</v>
      </c>
      <c r="F117" s="119">
        <v>200200</v>
      </c>
    </row>
    <row r="118" spans="1:6" ht="17.100000000000001" customHeight="1">
      <c r="A118" s="117" t="s">
        <v>20</v>
      </c>
      <c r="B118" s="127"/>
      <c r="C118" s="127"/>
      <c r="D118" s="115" t="s">
        <v>233</v>
      </c>
      <c r="E118" s="117" t="s">
        <v>234</v>
      </c>
      <c r="F118" s="119">
        <v>253000</v>
      </c>
    </row>
    <row r="119" spans="1:6" ht="17.100000000000001" customHeight="1">
      <c r="A119" s="117" t="s">
        <v>20</v>
      </c>
      <c r="B119" s="127"/>
      <c r="C119" s="127"/>
      <c r="D119" s="115" t="s">
        <v>236</v>
      </c>
      <c r="E119" s="117" t="s">
        <v>237</v>
      </c>
      <c r="F119" s="119">
        <v>330000</v>
      </c>
    </row>
    <row r="120" spans="1:6" ht="17.100000000000001" customHeight="1">
      <c r="A120" s="117" t="s">
        <v>20</v>
      </c>
      <c r="B120" s="127"/>
      <c r="C120" s="127"/>
      <c r="D120" s="115" t="s">
        <v>239</v>
      </c>
      <c r="E120" s="117" t="s">
        <v>237</v>
      </c>
      <c r="F120" s="119">
        <v>2492600</v>
      </c>
    </row>
    <row r="121" spans="1:6" ht="17.100000000000001" customHeight="1">
      <c r="A121" s="117" t="s">
        <v>20</v>
      </c>
      <c r="B121" s="127"/>
      <c r="C121" s="127"/>
      <c r="D121" s="115" t="s">
        <v>241</v>
      </c>
      <c r="E121" s="117" t="s">
        <v>242</v>
      </c>
      <c r="F121" s="119">
        <v>1113200</v>
      </c>
    </row>
    <row r="122" spans="1:6" ht="17.100000000000001" customHeight="1">
      <c r="A122" s="117" t="s">
        <v>20</v>
      </c>
      <c r="B122" s="127"/>
      <c r="C122" s="127"/>
      <c r="D122" s="115" t="s">
        <v>244</v>
      </c>
      <c r="E122" s="117" t="s">
        <v>242</v>
      </c>
      <c r="F122" s="119">
        <v>865000</v>
      </c>
    </row>
    <row r="123" spans="1:6" ht="17.100000000000001" customHeight="1">
      <c r="A123" s="117" t="s">
        <v>20</v>
      </c>
      <c r="B123" s="127"/>
      <c r="C123" s="127"/>
      <c r="D123" s="115" t="s">
        <v>249</v>
      </c>
      <c r="E123" s="117" t="s">
        <v>246</v>
      </c>
      <c r="F123" s="119">
        <v>577940</v>
      </c>
    </row>
    <row r="124" spans="1:6" ht="17.100000000000001" customHeight="1">
      <c r="A124" s="117" t="s">
        <v>20</v>
      </c>
      <c r="B124" s="127"/>
      <c r="C124" s="127"/>
      <c r="D124" s="115" t="s">
        <v>251</v>
      </c>
      <c r="E124" s="117" t="s">
        <v>252</v>
      </c>
      <c r="F124" s="119">
        <v>1122000</v>
      </c>
    </row>
    <row r="125" spans="1:6" ht="17.100000000000001" customHeight="1">
      <c r="A125" s="117" t="s">
        <v>20</v>
      </c>
      <c r="B125" s="127"/>
      <c r="C125" s="127"/>
      <c r="D125" s="115" t="s">
        <v>256</v>
      </c>
      <c r="E125" s="117" t="s">
        <v>257</v>
      </c>
      <c r="F125" s="119">
        <v>1320000</v>
      </c>
    </row>
    <row r="126" spans="1:6" ht="17.100000000000001" customHeight="1">
      <c r="A126" s="117" t="s">
        <v>20</v>
      </c>
      <c r="B126" s="127"/>
      <c r="C126" s="127"/>
      <c r="D126" s="115" t="s">
        <v>261</v>
      </c>
      <c r="E126" s="117" t="s">
        <v>262</v>
      </c>
      <c r="F126" s="119">
        <v>614500</v>
      </c>
    </row>
    <row r="127" spans="1:6" ht="17.100000000000001" customHeight="1">
      <c r="A127" s="117" t="s">
        <v>20</v>
      </c>
      <c r="B127" s="127"/>
      <c r="C127" s="127"/>
      <c r="D127" s="115" t="s">
        <v>264</v>
      </c>
      <c r="E127" s="117" t="s">
        <v>265</v>
      </c>
      <c r="F127" s="119">
        <v>1300000</v>
      </c>
    </row>
    <row r="128" spans="1:6" ht="17.100000000000001" customHeight="1">
      <c r="A128" s="117" t="s">
        <v>20</v>
      </c>
      <c r="B128" s="127"/>
      <c r="C128" s="127"/>
      <c r="D128" s="115" t="s">
        <v>267</v>
      </c>
      <c r="E128" s="117" t="s">
        <v>268</v>
      </c>
      <c r="F128" s="119">
        <v>2700000</v>
      </c>
    </row>
    <row r="129" spans="1:6" ht="17.100000000000001" customHeight="1">
      <c r="A129" s="117" t="s">
        <v>20</v>
      </c>
      <c r="B129" s="127"/>
      <c r="C129" s="127"/>
      <c r="D129" s="115" t="s">
        <v>270</v>
      </c>
      <c r="E129" s="117" t="s">
        <v>271</v>
      </c>
      <c r="F129" s="119">
        <v>3232800</v>
      </c>
    </row>
    <row r="130" spans="1:6" ht="17.100000000000001" customHeight="1">
      <c r="A130" s="117" t="s">
        <v>20</v>
      </c>
      <c r="B130" s="127"/>
      <c r="C130" s="127"/>
      <c r="D130" s="115" t="s">
        <v>280</v>
      </c>
      <c r="E130" s="117" t="s">
        <v>274</v>
      </c>
      <c r="F130" s="119">
        <v>297000</v>
      </c>
    </row>
    <row r="131" spans="1:6" ht="17.100000000000001" customHeight="1">
      <c r="A131" s="117" t="s">
        <v>20</v>
      </c>
      <c r="B131" s="127"/>
      <c r="C131" s="127"/>
      <c r="D131" s="115" t="s">
        <v>278</v>
      </c>
      <c r="E131" s="117" t="s">
        <v>274</v>
      </c>
      <c r="F131" s="119">
        <v>231000</v>
      </c>
    </row>
    <row r="132" spans="1:6" ht="17.100000000000001" customHeight="1">
      <c r="A132" s="117" t="s">
        <v>20</v>
      </c>
      <c r="B132" s="127"/>
      <c r="C132" s="127"/>
      <c r="D132" s="115" t="s">
        <v>276</v>
      </c>
      <c r="E132" s="117" t="s">
        <v>274</v>
      </c>
      <c r="F132" s="119">
        <v>303600</v>
      </c>
    </row>
    <row r="133" spans="1:6" ht="17.100000000000001" customHeight="1">
      <c r="A133" s="117" t="s">
        <v>20</v>
      </c>
      <c r="B133" s="127"/>
      <c r="C133" s="127"/>
      <c r="D133" s="115" t="s">
        <v>273</v>
      </c>
      <c r="E133" s="117" t="s">
        <v>274</v>
      </c>
      <c r="F133" s="119">
        <v>368400</v>
      </c>
    </row>
    <row r="134" spans="1:6" ht="17.100000000000001" customHeight="1">
      <c r="A134" s="117" t="s">
        <v>20</v>
      </c>
      <c r="B134" s="127"/>
      <c r="C134" s="127"/>
      <c r="D134" s="115" t="s">
        <v>282</v>
      </c>
      <c r="E134" s="117" t="s">
        <v>283</v>
      </c>
      <c r="F134" s="119">
        <v>288970</v>
      </c>
    </row>
    <row r="135" spans="1:6" ht="17.100000000000001" customHeight="1">
      <c r="A135" s="117" t="s">
        <v>20</v>
      </c>
      <c r="B135" s="127"/>
      <c r="C135" s="127"/>
      <c r="D135" s="115" t="s">
        <v>285</v>
      </c>
      <c r="E135" s="117" t="s">
        <v>286</v>
      </c>
      <c r="F135" s="119">
        <v>1320000</v>
      </c>
    </row>
    <row r="136" spans="1:6" ht="17.100000000000001" customHeight="1">
      <c r="A136" s="117" t="s">
        <v>20</v>
      </c>
      <c r="B136" s="127"/>
      <c r="C136" s="127"/>
      <c r="D136" s="115" t="s">
        <v>282</v>
      </c>
      <c r="E136" s="117" t="s">
        <v>286</v>
      </c>
      <c r="F136" s="119">
        <v>288970</v>
      </c>
    </row>
    <row r="137" spans="1:6" ht="17.100000000000001" customHeight="1">
      <c r="A137" s="117" t="s">
        <v>20</v>
      </c>
      <c r="B137" s="127"/>
      <c r="C137" s="127"/>
      <c r="D137" s="115" t="s">
        <v>289</v>
      </c>
      <c r="E137" s="117" t="s">
        <v>290</v>
      </c>
      <c r="F137" s="119">
        <v>137500</v>
      </c>
    </row>
    <row r="138" spans="1:6" ht="17.100000000000001" customHeight="1">
      <c r="A138" s="117" t="s">
        <v>20</v>
      </c>
      <c r="B138" s="127"/>
      <c r="C138" s="127"/>
      <c r="D138" s="115" t="s">
        <v>278</v>
      </c>
      <c r="E138" s="117" t="s">
        <v>290</v>
      </c>
      <c r="F138" s="119">
        <v>281600</v>
      </c>
    </row>
    <row r="139" spans="1:6" ht="17.100000000000001" customHeight="1">
      <c r="A139" s="117" t="s">
        <v>20</v>
      </c>
      <c r="B139" s="127"/>
      <c r="C139" s="127"/>
      <c r="D139" s="115" t="s">
        <v>296</v>
      </c>
      <c r="E139" s="117" t="s">
        <v>294</v>
      </c>
      <c r="F139" s="119">
        <v>300000</v>
      </c>
    </row>
    <row r="140" spans="1:6" ht="17.100000000000001" customHeight="1">
      <c r="A140" s="117" t="s">
        <v>20</v>
      </c>
      <c r="B140" s="127"/>
      <c r="C140" s="127"/>
      <c r="D140" s="115" t="s">
        <v>293</v>
      </c>
      <c r="E140" s="117" t="s">
        <v>294</v>
      </c>
      <c r="F140" s="119">
        <v>2970000</v>
      </c>
    </row>
    <row r="141" spans="1:6" ht="17.100000000000001" customHeight="1">
      <c r="A141" s="117" t="s">
        <v>20</v>
      </c>
      <c r="B141" s="127"/>
      <c r="C141" s="127"/>
      <c r="D141" s="115" t="s">
        <v>298</v>
      </c>
      <c r="E141" s="117" t="s">
        <v>294</v>
      </c>
      <c r="F141" s="119">
        <v>350000</v>
      </c>
    </row>
    <row r="142" spans="1:6" ht="17.100000000000001" customHeight="1">
      <c r="A142" s="117" t="s">
        <v>20</v>
      </c>
      <c r="B142" s="127"/>
      <c r="C142" s="127"/>
      <c r="D142" s="115" t="s">
        <v>302</v>
      </c>
      <c r="E142" s="117" t="s">
        <v>294</v>
      </c>
      <c r="F142" s="119">
        <v>250000</v>
      </c>
    </row>
    <row r="143" spans="1:6" ht="17.100000000000001" customHeight="1">
      <c r="A143" s="117" t="s">
        <v>20</v>
      </c>
      <c r="B143" s="127"/>
      <c r="C143" s="127"/>
      <c r="D143" s="115" t="s">
        <v>300</v>
      </c>
      <c r="E143" s="117" t="s">
        <v>294</v>
      </c>
      <c r="F143" s="119">
        <v>850000</v>
      </c>
    </row>
    <row r="144" spans="1:6" ht="17.100000000000001" customHeight="1">
      <c r="A144" s="117" t="s">
        <v>20</v>
      </c>
      <c r="B144" s="127"/>
      <c r="C144" s="127"/>
      <c r="D144" s="115" t="s">
        <v>309</v>
      </c>
      <c r="E144" s="117" t="s">
        <v>307</v>
      </c>
      <c r="F144" s="119">
        <v>125831</v>
      </c>
    </row>
    <row r="145" spans="1:6" ht="17.100000000000001" customHeight="1">
      <c r="A145" s="117" t="s">
        <v>20</v>
      </c>
      <c r="B145" s="127"/>
      <c r="C145" s="127"/>
      <c r="D145" s="115" t="s">
        <v>306</v>
      </c>
      <c r="E145" s="117" t="s">
        <v>307</v>
      </c>
      <c r="F145" s="119">
        <v>190912</v>
      </c>
    </row>
    <row r="146" spans="1:6" ht="17.100000000000001" customHeight="1">
      <c r="A146" s="117" t="s">
        <v>20</v>
      </c>
      <c r="B146" s="127"/>
      <c r="C146" s="127"/>
      <c r="D146" s="115" t="s">
        <v>312</v>
      </c>
      <c r="E146" s="117" t="s">
        <v>307</v>
      </c>
      <c r="F146" s="119">
        <v>134456</v>
      </c>
    </row>
    <row r="147" spans="1:6" ht="17.100000000000001" customHeight="1">
      <c r="A147" s="117" t="s">
        <v>20</v>
      </c>
      <c r="B147" s="127"/>
      <c r="C147" s="127"/>
      <c r="D147" s="115" t="s">
        <v>72</v>
      </c>
      <c r="E147" s="117" t="s">
        <v>307</v>
      </c>
      <c r="F147" s="119">
        <v>146151</v>
      </c>
    </row>
    <row r="148" spans="1:6" ht="17.100000000000001" customHeight="1">
      <c r="A148" s="117" t="s">
        <v>20</v>
      </c>
      <c r="B148" s="127"/>
      <c r="C148" s="127"/>
      <c r="D148" s="115" t="s">
        <v>314</v>
      </c>
      <c r="E148" s="117" t="s">
        <v>315</v>
      </c>
      <c r="F148" s="119">
        <v>150204</v>
      </c>
    </row>
    <row r="149" spans="1:6" ht="17.100000000000001" customHeight="1">
      <c r="A149" s="117" t="s">
        <v>20</v>
      </c>
      <c r="B149" s="127"/>
      <c r="C149" s="127"/>
      <c r="D149" s="115" t="s">
        <v>317</v>
      </c>
      <c r="E149" s="117" t="s">
        <v>315</v>
      </c>
      <c r="F149" s="119">
        <v>157046</v>
      </c>
    </row>
    <row r="150" spans="1:6" ht="17.100000000000001" customHeight="1">
      <c r="A150" s="117" t="s">
        <v>20</v>
      </c>
      <c r="B150" s="127"/>
      <c r="C150" s="127"/>
      <c r="D150" s="115" t="s">
        <v>328</v>
      </c>
      <c r="E150" s="117" t="s">
        <v>320</v>
      </c>
      <c r="F150" s="119">
        <v>1650000</v>
      </c>
    </row>
    <row r="151" spans="1:6" ht="17.100000000000001" customHeight="1">
      <c r="A151" s="117" t="s">
        <v>20</v>
      </c>
      <c r="B151" s="127"/>
      <c r="C151" s="127"/>
      <c r="D151" s="115" t="s">
        <v>326</v>
      </c>
      <c r="E151" s="117" t="s">
        <v>320</v>
      </c>
      <c r="F151" s="119">
        <v>2552000</v>
      </c>
    </row>
    <row r="152" spans="1:6" ht="17.100000000000001" customHeight="1">
      <c r="A152" s="117" t="s">
        <v>20</v>
      </c>
      <c r="B152" s="127"/>
      <c r="C152" s="127"/>
      <c r="D152" s="115" t="s">
        <v>319</v>
      </c>
      <c r="E152" s="117" t="s">
        <v>320</v>
      </c>
      <c r="F152" s="119">
        <v>413600</v>
      </c>
    </row>
    <row r="153" spans="1:6" ht="17.100000000000001" customHeight="1">
      <c r="A153" s="117" t="s">
        <v>20</v>
      </c>
      <c r="B153" s="127"/>
      <c r="C153" s="127"/>
      <c r="D153" s="115" t="s">
        <v>324</v>
      </c>
      <c r="E153" s="117" t="s">
        <v>320</v>
      </c>
      <c r="F153" s="119">
        <v>1358000</v>
      </c>
    </row>
    <row r="154" spans="1:6" ht="17.100000000000001" customHeight="1">
      <c r="A154" s="117" t="s">
        <v>20</v>
      </c>
      <c r="B154" s="127"/>
      <c r="C154" s="127"/>
      <c r="D154" s="115" t="s">
        <v>322</v>
      </c>
      <c r="E154" s="117" t="s">
        <v>320</v>
      </c>
      <c r="F154" s="119">
        <v>2084800</v>
      </c>
    </row>
    <row r="155" spans="1:6" ht="17.100000000000001" customHeight="1">
      <c r="A155" s="117" t="s">
        <v>20</v>
      </c>
      <c r="B155" s="127"/>
      <c r="C155" s="127"/>
      <c r="D155" s="115" t="s">
        <v>330</v>
      </c>
      <c r="E155" s="117" t="s">
        <v>331</v>
      </c>
      <c r="F155" s="119">
        <v>385000</v>
      </c>
    </row>
    <row r="156" spans="1:6" ht="17.100000000000001" customHeight="1">
      <c r="A156" s="117" t="s">
        <v>20</v>
      </c>
      <c r="B156" s="127"/>
      <c r="C156" s="127"/>
      <c r="D156" s="115" t="s">
        <v>333</v>
      </c>
      <c r="E156" s="117" t="s">
        <v>331</v>
      </c>
      <c r="F156" s="119">
        <v>1100000</v>
      </c>
    </row>
    <row r="157" spans="1:6" ht="17.100000000000001" customHeight="1">
      <c r="A157" s="117" t="s">
        <v>20</v>
      </c>
      <c r="B157" s="127"/>
      <c r="C157" s="127"/>
      <c r="D157" s="115" t="s">
        <v>338</v>
      </c>
      <c r="E157" s="117" t="s">
        <v>336</v>
      </c>
      <c r="F157" s="119">
        <v>88000</v>
      </c>
    </row>
    <row r="158" spans="1:6" ht="17.100000000000001" customHeight="1">
      <c r="A158" s="117" t="s">
        <v>20</v>
      </c>
      <c r="B158" s="127"/>
      <c r="C158" s="127"/>
      <c r="D158" s="115" t="s">
        <v>335</v>
      </c>
      <c r="E158" s="117" t="s">
        <v>336</v>
      </c>
      <c r="F158" s="119">
        <v>187000</v>
      </c>
    </row>
    <row r="159" spans="1:6" ht="17.100000000000001" customHeight="1">
      <c r="A159" s="117" t="s">
        <v>20</v>
      </c>
      <c r="B159" s="127"/>
      <c r="C159" s="127"/>
      <c r="D159" s="115" t="s">
        <v>340</v>
      </c>
      <c r="E159" s="117" t="s">
        <v>341</v>
      </c>
      <c r="F159" s="119">
        <v>2185000</v>
      </c>
    </row>
    <row r="160" spans="1:6" ht="17.100000000000001" customHeight="1">
      <c r="A160" s="117" t="s">
        <v>20</v>
      </c>
      <c r="B160" s="127"/>
      <c r="C160" s="127"/>
      <c r="D160" s="115" t="s">
        <v>343</v>
      </c>
      <c r="E160" s="117" t="s">
        <v>341</v>
      </c>
      <c r="F160" s="119">
        <v>308000</v>
      </c>
    </row>
    <row r="161" spans="1:6" ht="17.100000000000001" customHeight="1">
      <c r="A161" s="117" t="s">
        <v>20</v>
      </c>
      <c r="B161" s="127"/>
      <c r="C161" s="127"/>
      <c r="D161" s="115" t="s">
        <v>345</v>
      </c>
      <c r="E161" s="117" t="s">
        <v>346</v>
      </c>
      <c r="F161" s="119">
        <v>1255600</v>
      </c>
    </row>
    <row r="162" spans="1:6" ht="17.100000000000001" customHeight="1">
      <c r="A162" s="117" t="s">
        <v>20</v>
      </c>
      <c r="B162" s="127"/>
      <c r="C162" s="127"/>
      <c r="D162" s="115" t="s">
        <v>348</v>
      </c>
      <c r="E162" s="117" t="s">
        <v>349</v>
      </c>
      <c r="F162" s="119">
        <v>938760</v>
      </c>
    </row>
    <row r="163" spans="1:6" ht="17.100000000000001" customHeight="1">
      <c r="A163" s="117" t="s">
        <v>20</v>
      </c>
      <c r="B163" s="127"/>
      <c r="C163" s="127"/>
      <c r="D163" s="115" t="s">
        <v>351</v>
      </c>
      <c r="E163" s="117" t="s">
        <v>349</v>
      </c>
      <c r="F163" s="119">
        <v>1793250</v>
      </c>
    </row>
    <row r="164" spans="1:6" ht="17.100000000000001" customHeight="1">
      <c r="A164" s="117" t="s">
        <v>20</v>
      </c>
      <c r="B164" s="127"/>
      <c r="C164" s="127"/>
      <c r="D164" s="115" t="s">
        <v>353</v>
      </c>
      <c r="E164" s="117" t="s">
        <v>349</v>
      </c>
      <c r="F164" s="119">
        <v>219200</v>
      </c>
    </row>
    <row r="165" spans="1:6" ht="17.100000000000001" customHeight="1">
      <c r="A165" s="117" t="s">
        <v>20</v>
      </c>
      <c r="B165" s="127"/>
      <c r="C165" s="127"/>
      <c r="D165" s="115" t="s">
        <v>359</v>
      </c>
      <c r="E165" s="117" t="s">
        <v>349</v>
      </c>
      <c r="F165" s="119">
        <v>811020</v>
      </c>
    </row>
    <row r="166" spans="1:6" ht="17.100000000000001" customHeight="1">
      <c r="A166" s="117" t="s">
        <v>20</v>
      </c>
      <c r="B166" s="127"/>
      <c r="C166" s="127"/>
      <c r="D166" s="115" t="s">
        <v>355</v>
      </c>
      <c r="E166" s="117" t="s">
        <v>349</v>
      </c>
      <c r="F166" s="119">
        <v>1832640</v>
      </c>
    </row>
    <row r="167" spans="1:6" ht="17.100000000000001" customHeight="1">
      <c r="A167" s="117" t="s">
        <v>20</v>
      </c>
      <c r="B167" s="127"/>
      <c r="C167" s="127"/>
      <c r="D167" s="115" t="s">
        <v>357</v>
      </c>
      <c r="E167" s="117" t="s">
        <v>349</v>
      </c>
      <c r="F167" s="119">
        <v>1433700</v>
      </c>
    </row>
    <row r="168" spans="1:6" ht="17.100000000000001" customHeight="1">
      <c r="A168" s="117" t="s">
        <v>20</v>
      </c>
      <c r="B168" s="127"/>
      <c r="C168" s="127"/>
      <c r="D168" s="115" t="s">
        <v>361</v>
      </c>
      <c r="E168" s="117" t="s">
        <v>362</v>
      </c>
      <c r="F168" s="119">
        <v>8140000</v>
      </c>
    </row>
    <row r="169" spans="1:6" ht="17.100000000000001" customHeight="1">
      <c r="A169" s="117" t="s">
        <v>20</v>
      </c>
      <c r="B169" s="127"/>
      <c r="C169" s="127"/>
      <c r="D169" s="115" t="s">
        <v>366</v>
      </c>
      <c r="E169" s="117" t="s">
        <v>362</v>
      </c>
      <c r="F169" s="119">
        <v>1980000</v>
      </c>
    </row>
    <row r="170" spans="1:6" ht="17.100000000000001" customHeight="1">
      <c r="A170" s="117" t="s">
        <v>20</v>
      </c>
      <c r="B170" s="127"/>
      <c r="C170" s="127"/>
      <c r="D170" s="115" t="s">
        <v>364</v>
      </c>
      <c r="E170" s="117" t="s">
        <v>362</v>
      </c>
      <c r="F170" s="119">
        <v>1848000</v>
      </c>
    </row>
    <row r="171" spans="1:6" ht="17.100000000000001" customHeight="1">
      <c r="A171" s="117" t="s">
        <v>20</v>
      </c>
      <c r="B171" s="127"/>
      <c r="C171" s="127"/>
      <c r="D171" s="115" t="s">
        <v>370</v>
      </c>
      <c r="E171" s="117" t="s">
        <v>371</v>
      </c>
      <c r="F171" s="119">
        <v>2090000</v>
      </c>
    </row>
    <row r="172" spans="1:6" ht="17.100000000000001" customHeight="1">
      <c r="A172" s="117" t="s">
        <v>20</v>
      </c>
      <c r="B172" s="127"/>
      <c r="C172" s="127"/>
      <c r="D172" s="115" t="s">
        <v>375</v>
      </c>
      <c r="E172" s="117" t="s">
        <v>376</v>
      </c>
      <c r="F172" s="119">
        <v>318100</v>
      </c>
    </row>
    <row r="173" spans="1:6" ht="17.100000000000001" customHeight="1">
      <c r="A173" s="117" t="s">
        <v>20</v>
      </c>
      <c r="B173" s="127"/>
      <c r="C173" s="127"/>
      <c r="D173" s="115" t="s">
        <v>378</v>
      </c>
      <c r="E173" s="117" t="s">
        <v>379</v>
      </c>
      <c r="F173" s="119">
        <v>2600000</v>
      </c>
    </row>
    <row r="174" spans="1:6" ht="17.100000000000001" customHeight="1">
      <c r="A174" s="117" t="s">
        <v>20</v>
      </c>
      <c r="B174" s="127"/>
      <c r="C174" s="127"/>
      <c r="D174" s="115" t="s">
        <v>381</v>
      </c>
      <c r="E174" s="117" t="s">
        <v>382</v>
      </c>
      <c r="F174" s="119">
        <v>412500</v>
      </c>
    </row>
    <row r="175" spans="1:6" ht="17.100000000000001" customHeight="1">
      <c r="A175" s="117" t="s">
        <v>20</v>
      </c>
      <c r="B175" s="127"/>
      <c r="C175" s="127"/>
      <c r="D175" s="115" t="s">
        <v>199</v>
      </c>
      <c r="E175" s="117" t="s">
        <v>382</v>
      </c>
      <c r="F175" s="119">
        <v>450000</v>
      </c>
    </row>
    <row r="176" spans="1:6" ht="17.100000000000001" customHeight="1">
      <c r="A176" s="117" t="s">
        <v>20</v>
      </c>
      <c r="B176" s="127"/>
      <c r="C176" s="127"/>
      <c r="D176" s="115" t="s">
        <v>385</v>
      </c>
      <c r="E176" s="117" t="s">
        <v>382</v>
      </c>
      <c r="F176" s="119">
        <v>1740500</v>
      </c>
    </row>
    <row r="177" spans="1:6" ht="17.100000000000001" customHeight="1">
      <c r="A177" s="117" t="s">
        <v>20</v>
      </c>
      <c r="B177" s="127"/>
      <c r="C177" s="127"/>
      <c r="D177" s="115" t="s">
        <v>180</v>
      </c>
      <c r="E177" s="117" t="s">
        <v>388</v>
      </c>
      <c r="F177" s="119">
        <v>193000</v>
      </c>
    </row>
    <row r="178" spans="1:6" ht="17.100000000000001" customHeight="1">
      <c r="A178" s="117" t="s">
        <v>20</v>
      </c>
      <c r="B178" s="127"/>
      <c r="C178" s="127"/>
      <c r="D178" s="115" t="s">
        <v>387</v>
      </c>
      <c r="E178" s="117" t="s">
        <v>388</v>
      </c>
      <c r="F178" s="119">
        <v>203000</v>
      </c>
    </row>
    <row r="179" spans="1:6" ht="17.100000000000001" customHeight="1">
      <c r="A179" s="117" t="s">
        <v>20</v>
      </c>
      <c r="B179" s="127"/>
      <c r="C179" s="127"/>
      <c r="D179" s="115" t="s">
        <v>390</v>
      </c>
      <c r="E179" s="117" t="s">
        <v>388</v>
      </c>
      <c r="F179" s="119">
        <v>104000</v>
      </c>
    </row>
    <row r="180" spans="1:6" ht="17.100000000000001" customHeight="1">
      <c r="A180" s="117" t="s">
        <v>20</v>
      </c>
      <c r="B180" s="127"/>
      <c r="C180" s="127"/>
      <c r="D180" s="115" t="s">
        <v>393</v>
      </c>
      <c r="E180" s="117" t="s">
        <v>394</v>
      </c>
      <c r="F180" s="119">
        <v>11880000</v>
      </c>
    </row>
    <row r="181" spans="1:6" ht="17.100000000000001" customHeight="1">
      <c r="A181" s="117" t="s">
        <v>20</v>
      </c>
      <c r="B181" s="127"/>
      <c r="C181" s="127"/>
      <c r="D181" s="115" t="s">
        <v>396</v>
      </c>
      <c r="E181" s="117" t="s">
        <v>397</v>
      </c>
      <c r="F181" s="119">
        <v>250000</v>
      </c>
    </row>
    <row r="182" spans="1:6" ht="17.100000000000001" customHeight="1">
      <c r="A182" s="117" t="s">
        <v>20</v>
      </c>
      <c r="B182" s="127"/>
      <c r="C182" s="127"/>
      <c r="D182" s="115" t="s">
        <v>399</v>
      </c>
      <c r="E182" s="117" t="s">
        <v>400</v>
      </c>
      <c r="F182" s="119">
        <v>1834000</v>
      </c>
    </row>
    <row r="183" spans="1:6" ht="17.100000000000001" customHeight="1">
      <c r="A183" s="117" t="s">
        <v>20</v>
      </c>
      <c r="B183" s="127"/>
      <c r="C183" s="127"/>
      <c r="D183" s="115" t="s">
        <v>402</v>
      </c>
      <c r="E183" s="117" t="s">
        <v>400</v>
      </c>
      <c r="F183" s="119">
        <v>902000</v>
      </c>
    </row>
    <row r="184" spans="1:6" ht="17.100000000000001" customHeight="1">
      <c r="A184" s="117" t="s">
        <v>20</v>
      </c>
      <c r="B184" s="127"/>
      <c r="C184" s="127"/>
      <c r="D184" s="115" t="s">
        <v>404</v>
      </c>
      <c r="E184" s="117" t="s">
        <v>405</v>
      </c>
      <c r="F184" s="119">
        <v>990000</v>
      </c>
    </row>
    <row r="185" spans="1:6" ht="17.100000000000001" customHeight="1">
      <c r="A185" s="117" t="s">
        <v>20</v>
      </c>
      <c r="B185" s="127"/>
      <c r="C185" s="127"/>
      <c r="D185" s="115" t="s">
        <v>407</v>
      </c>
      <c r="E185" s="117" t="s">
        <v>405</v>
      </c>
      <c r="F185" s="119">
        <v>1716000</v>
      </c>
    </row>
    <row r="186" spans="1:6" ht="17.100000000000001" customHeight="1">
      <c r="A186" s="117" t="s">
        <v>20</v>
      </c>
      <c r="B186" s="127"/>
      <c r="C186" s="127"/>
      <c r="D186" s="115" t="s">
        <v>411</v>
      </c>
      <c r="E186" s="117" t="s">
        <v>409</v>
      </c>
      <c r="F186" s="119">
        <v>3300000</v>
      </c>
    </row>
    <row r="187" spans="1:6" ht="17.100000000000001" customHeight="1">
      <c r="A187" s="117" t="s">
        <v>20</v>
      </c>
      <c r="B187" s="127"/>
      <c r="C187" s="127"/>
      <c r="D187" s="115" t="s">
        <v>410</v>
      </c>
      <c r="E187" s="117" t="s">
        <v>409</v>
      </c>
      <c r="F187" s="119">
        <v>8602000</v>
      </c>
    </row>
    <row r="188" spans="1:6" ht="17.100000000000001" customHeight="1">
      <c r="A188" s="117" t="s">
        <v>20</v>
      </c>
      <c r="B188" s="127"/>
      <c r="C188" s="127"/>
      <c r="D188" s="115" t="s">
        <v>410</v>
      </c>
      <c r="E188" s="117" t="s">
        <v>409</v>
      </c>
      <c r="F188" s="119">
        <v>1720400</v>
      </c>
    </row>
    <row r="189" spans="1:6" ht="17.100000000000001" customHeight="1">
      <c r="A189" s="117" t="s">
        <v>20</v>
      </c>
      <c r="B189" s="127"/>
      <c r="C189" s="127"/>
      <c r="D189" s="115" t="s">
        <v>410</v>
      </c>
      <c r="E189" s="117" t="s">
        <v>409</v>
      </c>
      <c r="F189" s="119">
        <v>2150500</v>
      </c>
    </row>
    <row r="190" spans="1:6" ht="17.100000000000001" customHeight="1">
      <c r="A190" s="117" t="s">
        <v>20</v>
      </c>
      <c r="B190" s="127"/>
      <c r="C190" s="127"/>
      <c r="D190" s="115" t="s">
        <v>410</v>
      </c>
      <c r="E190" s="117" t="s">
        <v>409</v>
      </c>
      <c r="F190" s="119">
        <v>430100</v>
      </c>
    </row>
    <row r="191" spans="1:6" ht="17.100000000000001" customHeight="1">
      <c r="A191" s="117" t="s">
        <v>20</v>
      </c>
      <c r="B191" s="127"/>
      <c r="C191" s="127"/>
      <c r="D191" s="115" t="s">
        <v>408</v>
      </c>
      <c r="E191" s="117" t="s">
        <v>409</v>
      </c>
      <c r="F191" s="119">
        <v>10562200</v>
      </c>
    </row>
    <row r="192" spans="1:6" ht="17.100000000000001" customHeight="1">
      <c r="A192" s="117" t="s">
        <v>20</v>
      </c>
      <c r="B192" s="127"/>
      <c r="C192" s="127"/>
      <c r="D192" s="115" t="s">
        <v>500</v>
      </c>
      <c r="E192" s="117" t="s">
        <v>409</v>
      </c>
      <c r="F192" s="119">
        <v>1920400</v>
      </c>
    </row>
    <row r="193" spans="1:6" ht="17.100000000000001" customHeight="1">
      <c r="A193" s="117" t="s">
        <v>20</v>
      </c>
      <c r="B193" s="127"/>
      <c r="C193" s="127"/>
      <c r="D193" s="115" t="s">
        <v>500</v>
      </c>
      <c r="E193" s="117" t="s">
        <v>409</v>
      </c>
      <c r="F193" s="119">
        <v>960200</v>
      </c>
    </row>
    <row r="194" spans="1:6" ht="17.100000000000001" customHeight="1">
      <c r="A194" s="117" t="s">
        <v>20</v>
      </c>
      <c r="B194" s="127"/>
      <c r="C194" s="127"/>
      <c r="D194" s="115" t="s">
        <v>413</v>
      </c>
      <c r="E194" s="117" t="s">
        <v>414</v>
      </c>
      <c r="F194" s="119">
        <v>2840000</v>
      </c>
    </row>
    <row r="195" spans="1:6" ht="17.100000000000001" customHeight="1">
      <c r="A195" s="117" t="s">
        <v>20</v>
      </c>
      <c r="B195" s="127"/>
      <c r="C195" s="127"/>
      <c r="D195" s="115" t="s">
        <v>416</v>
      </c>
      <c r="E195" s="117" t="s">
        <v>417</v>
      </c>
      <c r="F195" s="119">
        <v>902000</v>
      </c>
    </row>
    <row r="196" spans="1:6" ht="17.100000000000001" customHeight="1">
      <c r="A196" s="117" t="s">
        <v>20</v>
      </c>
      <c r="B196" s="127"/>
      <c r="C196" s="127"/>
      <c r="D196" s="115" t="s">
        <v>419</v>
      </c>
      <c r="E196" s="117" t="s">
        <v>420</v>
      </c>
      <c r="F196" s="119">
        <v>2851200</v>
      </c>
    </row>
    <row r="197" spans="1:6" ht="17.100000000000001" customHeight="1">
      <c r="A197" s="117" t="s">
        <v>20</v>
      </c>
      <c r="B197" s="127"/>
      <c r="C197" s="127"/>
      <c r="D197" s="115" t="s">
        <v>439</v>
      </c>
      <c r="E197" s="117" t="s">
        <v>423</v>
      </c>
      <c r="F197" s="119">
        <v>550000</v>
      </c>
    </row>
    <row r="198" spans="1:6" ht="17.100000000000001" customHeight="1">
      <c r="A198" s="117" t="s">
        <v>20</v>
      </c>
      <c r="B198" s="127"/>
      <c r="C198" s="127"/>
      <c r="D198" s="115" t="s">
        <v>431</v>
      </c>
      <c r="E198" s="117" t="s">
        <v>423</v>
      </c>
      <c r="F198" s="119">
        <v>385000</v>
      </c>
    </row>
    <row r="199" spans="1:6" ht="17.100000000000001" customHeight="1">
      <c r="A199" s="117" t="s">
        <v>20</v>
      </c>
      <c r="B199" s="127"/>
      <c r="C199" s="127"/>
      <c r="D199" s="115" t="s">
        <v>443</v>
      </c>
      <c r="E199" s="117" t="s">
        <v>423</v>
      </c>
      <c r="F199" s="119">
        <v>5000000</v>
      </c>
    </row>
    <row r="200" spans="1:6" ht="17.100000000000001" customHeight="1">
      <c r="A200" s="117" t="s">
        <v>20</v>
      </c>
      <c r="B200" s="127"/>
      <c r="C200" s="127"/>
      <c r="D200" s="115" t="s">
        <v>427</v>
      </c>
      <c r="E200" s="117" t="s">
        <v>423</v>
      </c>
      <c r="F200" s="119">
        <v>1540000</v>
      </c>
    </row>
    <row r="201" spans="1:6" ht="17.100000000000001" customHeight="1">
      <c r="A201" s="117" t="s">
        <v>20</v>
      </c>
      <c r="B201" s="127"/>
      <c r="C201" s="127"/>
      <c r="D201" s="115" t="s">
        <v>422</v>
      </c>
      <c r="E201" s="117" t="s">
        <v>423</v>
      </c>
      <c r="F201" s="119">
        <v>1760000</v>
      </c>
    </row>
    <row r="202" spans="1:6" ht="17.100000000000001" customHeight="1">
      <c r="A202" s="117" t="s">
        <v>20</v>
      </c>
      <c r="B202" s="127"/>
      <c r="C202" s="127"/>
      <c r="D202" s="115" t="s">
        <v>433</v>
      </c>
      <c r="E202" s="117" t="s">
        <v>423</v>
      </c>
      <c r="F202" s="119">
        <v>385000</v>
      </c>
    </row>
    <row r="203" spans="1:6" ht="17.100000000000001" customHeight="1">
      <c r="A203" s="117" t="s">
        <v>20</v>
      </c>
      <c r="B203" s="127"/>
      <c r="C203" s="127"/>
      <c r="D203" s="115" t="s">
        <v>429</v>
      </c>
      <c r="E203" s="117" t="s">
        <v>423</v>
      </c>
      <c r="F203" s="119">
        <v>1650000</v>
      </c>
    </row>
    <row r="204" spans="1:6" ht="17.100000000000001" customHeight="1">
      <c r="A204" s="117" t="s">
        <v>20</v>
      </c>
      <c r="B204" s="127"/>
      <c r="C204" s="127"/>
      <c r="D204" s="115" t="s">
        <v>437</v>
      </c>
      <c r="E204" s="117" t="s">
        <v>423</v>
      </c>
      <c r="F204" s="119">
        <v>385000</v>
      </c>
    </row>
    <row r="205" spans="1:6" ht="17.100000000000001" customHeight="1">
      <c r="A205" s="117" t="s">
        <v>20</v>
      </c>
      <c r="B205" s="127"/>
      <c r="C205" s="127"/>
      <c r="D205" s="115" t="s">
        <v>425</v>
      </c>
      <c r="E205" s="117" t="s">
        <v>423</v>
      </c>
      <c r="F205" s="119">
        <v>1078000</v>
      </c>
    </row>
    <row r="206" spans="1:6" ht="17.100000000000001" customHeight="1">
      <c r="A206" s="117" t="s">
        <v>20</v>
      </c>
      <c r="B206" s="127"/>
      <c r="C206" s="127"/>
      <c r="D206" s="115" t="s">
        <v>435</v>
      </c>
      <c r="E206" s="117" t="s">
        <v>423</v>
      </c>
      <c r="F206" s="119">
        <v>495000</v>
      </c>
    </row>
    <row r="207" spans="1:6" ht="17.100000000000001" customHeight="1">
      <c r="A207" s="117" t="s">
        <v>20</v>
      </c>
      <c r="B207" s="127"/>
      <c r="C207" s="127"/>
      <c r="D207" s="115" t="s">
        <v>441</v>
      </c>
      <c r="E207" s="117" t="s">
        <v>423</v>
      </c>
      <c r="F207" s="119">
        <v>2706000</v>
      </c>
    </row>
    <row r="208" spans="1:6" ht="17.100000000000001" customHeight="1">
      <c r="A208" s="117" t="s">
        <v>20</v>
      </c>
      <c r="B208" s="127"/>
      <c r="C208" s="127"/>
      <c r="D208" s="115" t="s">
        <v>445</v>
      </c>
      <c r="E208" s="117" t="s">
        <v>446</v>
      </c>
      <c r="F208" s="119">
        <v>1900800</v>
      </c>
    </row>
    <row r="209" spans="1:6" ht="17.100000000000001" customHeight="1">
      <c r="A209" s="117" t="s">
        <v>20</v>
      </c>
      <c r="B209" s="127"/>
      <c r="C209" s="127"/>
      <c r="D209" s="115" t="s">
        <v>451</v>
      </c>
      <c r="E209" s="117" t="s">
        <v>449</v>
      </c>
      <c r="F209" s="119">
        <v>1552000</v>
      </c>
    </row>
    <row r="210" spans="1:6" ht="17.100000000000001" customHeight="1">
      <c r="A210" s="117" t="s">
        <v>20</v>
      </c>
      <c r="B210" s="127"/>
      <c r="C210" s="127"/>
      <c r="D210" s="115" t="s">
        <v>448</v>
      </c>
      <c r="E210" s="117" t="s">
        <v>449</v>
      </c>
      <c r="F210" s="119">
        <v>17166000</v>
      </c>
    </row>
    <row r="211" spans="1:6" ht="17.100000000000001" customHeight="1">
      <c r="A211" s="117" t="s">
        <v>20</v>
      </c>
      <c r="B211" s="127"/>
      <c r="C211" s="127"/>
      <c r="D211" s="115" t="s">
        <v>461</v>
      </c>
      <c r="E211" s="117" t="s">
        <v>449</v>
      </c>
      <c r="F211" s="119">
        <v>6024000</v>
      </c>
    </row>
    <row r="212" spans="1:6" ht="17.100000000000001" customHeight="1">
      <c r="A212" s="117" t="s">
        <v>20</v>
      </c>
      <c r="B212" s="127"/>
      <c r="C212" s="127"/>
      <c r="D212" s="115" t="s">
        <v>455</v>
      </c>
      <c r="E212" s="117" t="s">
        <v>449</v>
      </c>
      <c r="F212" s="119">
        <v>1649000</v>
      </c>
    </row>
    <row r="213" spans="1:6" ht="17.100000000000001" customHeight="1">
      <c r="A213" s="117" t="s">
        <v>20</v>
      </c>
      <c r="B213" s="127"/>
      <c r="C213" s="127"/>
      <c r="D213" s="115" t="s">
        <v>453</v>
      </c>
      <c r="E213" s="117" t="s">
        <v>449</v>
      </c>
      <c r="F213" s="119">
        <v>1552000</v>
      </c>
    </row>
    <row r="214" spans="1:6" ht="17.100000000000001" customHeight="1">
      <c r="A214" s="117" t="s">
        <v>20</v>
      </c>
      <c r="B214" s="127"/>
      <c r="C214" s="127"/>
      <c r="D214" s="115" t="s">
        <v>459</v>
      </c>
      <c r="E214" s="117" t="s">
        <v>449</v>
      </c>
      <c r="F214" s="119">
        <v>388000</v>
      </c>
    </row>
    <row r="215" spans="1:6" ht="17.100000000000001" customHeight="1">
      <c r="A215" s="117" t="s">
        <v>20</v>
      </c>
      <c r="B215" s="127"/>
      <c r="C215" s="127"/>
      <c r="D215" s="115" t="s">
        <v>457</v>
      </c>
      <c r="E215" s="117" t="s">
        <v>449</v>
      </c>
      <c r="F215" s="119">
        <v>1649000</v>
      </c>
    </row>
    <row r="216" spans="1:6" ht="17.100000000000001" customHeight="1">
      <c r="A216" s="117" t="s">
        <v>20</v>
      </c>
      <c r="B216" s="127"/>
      <c r="C216" s="127"/>
      <c r="D216" s="115" t="s">
        <v>474</v>
      </c>
      <c r="E216" s="117" t="s">
        <v>475</v>
      </c>
      <c r="F216" s="119">
        <v>1098000</v>
      </c>
    </row>
    <row r="217" spans="1:6" ht="17.100000000000001" customHeight="1">
      <c r="A217" s="117" t="s">
        <v>20</v>
      </c>
      <c r="B217" s="127"/>
      <c r="C217" s="127"/>
      <c r="D217" s="115" t="s">
        <v>477</v>
      </c>
      <c r="E217" s="117" t="s">
        <v>472</v>
      </c>
      <c r="F217" s="119">
        <v>1720000</v>
      </c>
    </row>
    <row r="218" spans="1:6" ht="17.100000000000001" customHeight="1">
      <c r="A218" s="117" t="s">
        <v>20</v>
      </c>
      <c r="B218" s="127"/>
      <c r="C218" s="127"/>
      <c r="D218" s="115" t="s">
        <v>479</v>
      </c>
      <c r="E218" s="117" t="s">
        <v>480</v>
      </c>
      <c r="F218" s="119">
        <v>1859000</v>
      </c>
    </row>
    <row r="219" spans="1:6" ht="17.100000000000001" customHeight="1">
      <c r="A219" s="117" t="s">
        <v>20</v>
      </c>
      <c r="B219" s="127"/>
      <c r="C219" s="127"/>
      <c r="D219" s="115" t="s">
        <v>410</v>
      </c>
      <c r="E219" s="117" t="s">
        <v>557</v>
      </c>
      <c r="F219" s="119">
        <v>700000</v>
      </c>
    </row>
    <row r="220" spans="1:6" ht="17.100000000000001" customHeight="1">
      <c r="A220" s="117" t="s">
        <v>20</v>
      </c>
      <c r="B220" s="127"/>
      <c r="C220" s="127"/>
      <c r="D220" s="115" t="s">
        <v>474</v>
      </c>
      <c r="E220" s="117" t="s">
        <v>482</v>
      </c>
      <c r="F220" s="119">
        <v>1190000</v>
      </c>
    </row>
    <row r="221" spans="1:6" ht="17.100000000000001" customHeight="1">
      <c r="A221" s="117" t="s">
        <v>20</v>
      </c>
      <c r="B221" s="127"/>
      <c r="C221" s="127"/>
      <c r="D221" s="115" t="s">
        <v>474</v>
      </c>
      <c r="E221" s="117" t="s">
        <v>484</v>
      </c>
      <c r="F221" s="119">
        <v>4840000</v>
      </c>
    </row>
    <row r="222" spans="1:6" ht="17.100000000000001" customHeight="1">
      <c r="A222" s="117" t="s">
        <v>20</v>
      </c>
      <c r="B222" s="127"/>
      <c r="C222" s="127"/>
      <c r="D222" s="115" t="s">
        <v>486</v>
      </c>
      <c r="E222" s="117" t="s">
        <v>487</v>
      </c>
      <c r="F222" s="119">
        <v>9900000</v>
      </c>
    </row>
    <row r="223" spans="1:6" ht="17.100000000000001" customHeight="1">
      <c r="A223" s="117" t="s">
        <v>20</v>
      </c>
      <c r="B223" s="127"/>
      <c r="C223" s="127"/>
      <c r="D223" s="115" t="s">
        <v>489</v>
      </c>
      <c r="E223" s="117" t="s">
        <v>490</v>
      </c>
      <c r="F223" s="119">
        <v>2827000</v>
      </c>
    </row>
    <row r="224" spans="1:6" ht="17.100000000000001" customHeight="1">
      <c r="A224" s="117" t="s">
        <v>20</v>
      </c>
      <c r="B224" s="127"/>
      <c r="C224" s="127"/>
      <c r="D224" s="115" t="s">
        <v>506</v>
      </c>
      <c r="E224" s="117" t="s">
        <v>507</v>
      </c>
      <c r="F224" s="119">
        <v>700000</v>
      </c>
    </row>
    <row r="225" spans="1:6" ht="17.100000000000001" customHeight="1">
      <c r="A225" s="117" t="s">
        <v>20</v>
      </c>
      <c r="B225" s="127"/>
      <c r="C225" s="127"/>
      <c r="D225" s="115" t="s">
        <v>340</v>
      </c>
      <c r="E225" s="117" t="s">
        <v>493</v>
      </c>
      <c r="F225" s="119">
        <v>1573000</v>
      </c>
    </row>
    <row r="226" spans="1:6" ht="17.100000000000001" customHeight="1">
      <c r="A226" s="117" t="s">
        <v>20</v>
      </c>
      <c r="B226" s="127"/>
      <c r="C226" s="127"/>
      <c r="D226" s="115" t="s">
        <v>492</v>
      </c>
      <c r="E226" s="117" t="s">
        <v>493</v>
      </c>
      <c r="F226" s="119">
        <v>610500</v>
      </c>
    </row>
    <row r="227" spans="1:6" ht="17.100000000000001" customHeight="1">
      <c r="A227" s="117" t="s">
        <v>20</v>
      </c>
      <c r="B227" s="127"/>
      <c r="C227" s="127"/>
      <c r="D227" s="115" t="s">
        <v>495</v>
      </c>
      <c r="E227" s="117" t="s">
        <v>493</v>
      </c>
      <c r="F227" s="119">
        <v>4290000</v>
      </c>
    </row>
    <row r="228" spans="1:6" ht="17.100000000000001" customHeight="1">
      <c r="A228" s="117" t="s">
        <v>20</v>
      </c>
      <c r="B228" s="127"/>
      <c r="C228" s="127"/>
      <c r="D228" s="115" t="s">
        <v>498</v>
      </c>
      <c r="E228" s="117" t="s">
        <v>493</v>
      </c>
      <c r="F228" s="119">
        <v>1800000</v>
      </c>
    </row>
    <row r="229" spans="1:6" ht="17.100000000000001" customHeight="1">
      <c r="A229" s="117" t="s">
        <v>20</v>
      </c>
      <c r="B229" s="127"/>
      <c r="C229" s="127"/>
      <c r="D229" s="115" t="s">
        <v>517</v>
      </c>
      <c r="E229" s="117" t="s">
        <v>510</v>
      </c>
      <c r="F229" s="119">
        <v>700000</v>
      </c>
    </row>
    <row r="230" spans="1:6" ht="17.100000000000001" customHeight="1">
      <c r="A230" s="117" t="s">
        <v>20</v>
      </c>
      <c r="B230" s="127"/>
      <c r="C230" s="127"/>
      <c r="D230" s="115" t="s">
        <v>512</v>
      </c>
      <c r="E230" s="117" t="s">
        <v>510</v>
      </c>
      <c r="F230" s="119">
        <v>1210000</v>
      </c>
    </row>
    <row r="231" spans="1:6" ht="17.100000000000001" customHeight="1">
      <c r="A231" s="117" t="s">
        <v>20</v>
      </c>
      <c r="B231" s="127"/>
      <c r="C231" s="127"/>
      <c r="D231" s="115" t="s">
        <v>512</v>
      </c>
      <c r="E231" s="117" t="s">
        <v>510</v>
      </c>
      <c r="F231" s="119">
        <v>2420000</v>
      </c>
    </row>
    <row r="232" spans="1:6" ht="17.100000000000001" customHeight="1">
      <c r="A232" s="117" t="s">
        <v>20</v>
      </c>
      <c r="B232" s="127"/>
      <c r="C232" s="127"/>
      <c r="D232" s="115" t="s">
        <v>512</v>
      </c>
      <c r="E232" s="117" t="s">
        <v>510</v>
      </c>
      <c r="F232" s="119">
        <v>1210000</v>
      </c>
    </row>
    <row r="233" spans="1:6" ht="17.100000000000001" customHeight="1">
      <c r="A233" s="117" t="s">
        <v>20</v>
      </c>
      <c r="B233" s="127"/>
      <c r="C233" s="127"/>
      <c r="D233" s="115" t="s">
        <v>512</v>
      </c>
      <c r="E233" s="117" t="s">
        <v>510</v>
      </c>
      <c r="F233" s="119">
        <v>1210000</v>
      </c>
    </row>
    <row r="234" spans="1:6" ht="17.100000000000001" customHeight="1">
      <c r="A234" s="117" t="s">
        <v>20</v>
      </c>
      <c r="B234" s="127"/>
      <c r="C234" s="127"/>
      <c r="D234" s="115" t="s">
        <v>512</v>
      </c>
      <c r="E234" s="117" t="s">
        <v>510</v>
      </c>
      <c r="F234" s="119">
        <v>1210000</v>
      </c>
    </row>
    <row r="235" spans="1:6" ht="17.100000000000001" customHeight="1">
      <c r="A235" s="117" t="s">
        <v>20</v>
      </c>
      <c r="B235" s="127"/>
      <c r="C235" s="127"/>
      <c r="D235" s="115" t="s">
        <v>509</v>
      </c>
      <c r="E235" s="117" t="s">
        <v>510</v>
      </c>
      <c r="F235" s="119">
        <v>1720000</v>
      </c>
    </row>
    <row r="236" spans="1:6" ht="17.100000000000001" customHeight="1">
      <c r="A236" s="117" t="s">
        <v>20</v>
      </c>
      <c r="B236" s="127"/>
      <c r="C236" s="127"/>
      <c r="D236" s="115" t="s">
        <v>512</v>
      </c>
      <c r="E236" s="117" t="s">
        <v>520</v>
      </c>
      <c r="F236" s="119">
        <v>1210000</v>
      </c>
    </row>
    <row r="237" spans="1:6" ht="17.100000000000001" customHeight="1">
      <c r="A237" s="117" t="s">
        <v>20</v>
      </c>
      <c r="B237" s="127"/>
      <c r="C237" s="127"/>
      <c r="D237" s="115" t="s">
        <v>522</v>
      </c>
      <c r="E237" s="117" t="s">
        <v>523</v>
      </c>
      <c r="F237" s="119">
        <v>1490990</v>
      </c>
    </row>
    <row r="238" spans="1:6" ht="17.100000000000001" customHeight="1">
      <c r="A238" s="117" t="s">
        <v>20</v>
      </c>
      <c r="B238" s="127"/>
      <c r="C238" s="127"/>
      <c r="D238" s="115" t="s">
        <v>525</v>
      </c>
      <c r="E238" s="117" t="s">
        <v>526</v>
      </c>
      <c r="F238" s="119">
        <v>1100000</v>
      </c>
    </row>
    <row r="239" spans="1:6" ht="17.100000000000001" customHeight="1">
      <c r="A239" s="117" t="s">
        <v>20</v>
      </c>
      <c r="B239" s="127"/>
      <c r="C239" s="127"/>
      <c r="D239" s="115" t="s">
        <v>528</v>
      </c>
      <c r="E239" s="117" t="s">
        <v>529</v>
      </c>
      <c r="F239" s="119">
        <v>3608000</v>
      </c>
    </row>
    <row r="240" spans="1:6" ht="17.100000000000001" customHeight="1">
      <c r="A240" s="117" t="s">
        <v>20</v>
      </c>
      <c r="B240" s="127"/>
      <c r="C240" s="127"/>
      <c r="D240" s="115" t="s">
        <v>531</v>
      </c>
      <c r="E240" s="117" t="s">
        <v>532</v>
      </c>
      <c r="F240" s="119">
        <v>616000</v>
      </c>
    </row>
    <row r="241" spans="1:6" ht="17.100000000000001" customHeight="1">
      <c r="A241" s="117" t="s">
        <v>20</v>
      </c>
      <c r="B241" s="127"/>
      <c r="C241" s="127"/>
      <c r="D241" s="115" t="s">
        <v>534</v>
      </c>
      <c r="E241" s="117" t="s">
        <v>535</v>
      </c>
      <c r="F241" s="119">
        <v>220000</v>
      </c>
    </row>
    <row r="242" spans="1:6" ht="17.100000000000001" customHeight="1">
      <c r="A242" s="117" t="s">
        <v>20</v>
      </c>
      <c r="B242" s="127"/>
      <c r="C242" s="127"/>
      <c r="D242" s="115" t="s">
        <v>537</v>
      </c>
      <c r="E242" s="117" t="s">
        <v>535</v>
      </c>
      <c r="F242" s="119">
        <v>305000</v>
      </c>
    </row>
    <row r="243" spans="1:6" ht="17.100000000000001" customHeight="1">
      <c r="A243" s="117" t="s">
        <v>20</v>
      </c>
      <c r="B243" s="127"/>
      <c r="C243" s="127"/>
      <c r="D243" s="115" t="s">
        <v>512</v>
      </c>
      <c r="E243" s="117" t="s">
        <v>535</v>
      </c>
      <c r="F243" s="119">
        <v>830000</v>
      </c>
    </row>
    <row r="244" spans="1:6" ht="17.100000000000001" customHeight="1">
      <c r="A244" s="117" t="s">
        <v>20</v>
      </c>
      <c r="B244" s="127"/>
      <c r="C244" s="127"/>
      <c r="D244" s="115" t="s">
        <v>509</v>
      </c>
      <c r="E244" s="117" t="s">
        <v>540</v>
      </c>
      <c r="F244" s="119">
        <v>1800000</v>
      </c>
    </row>
    <row r="245" spans="1:6" ht="17.100000000000001" customHeight="1">
      <c r="A245" s="117" t="s">
        <v>20</v>
      </c>
      <c r="B245" s="127"/>
      <c r="C245" s="127"/>
      <c r="D245" s="115" t="s">
        <v>544</v>
      </c>
      <c r="E245" s="117" t="s">
        <v>542</v>
      </c>
      <c r="F245" s="119">
        <v>580000</v>
      </c>
    </row>
    <row r="246" spans="1:6" ht="17.100000000000001" customHeight="1">
      <c r="A246" s="117" t="s">
        <v>20</v>
      </c>
      <c r="B246" s="127"/>
      <c r="C246" s="127"/>
      <c r="D246" s="115" t="s">
        <v>509</v>
      </c>
      <c r="E246" s="117" t="s">
        <v>542</v>
      </c>
      <c r="F246" s="119">
        <v>900000</v>
      </c>
    </row>
    <row r="247" spans="1:6" ht="17.100000000000001" customHeight="1">
      <c r="A247" s="117" t="s">
        <v>20</v>
      </c>
      <c r="B247" s="127"/>
      <c r="C247" s="127"/>
      <c r="D247" s="115" t="s">
        <v>512</v>
      </c>
      <c r="E247" s="117" t="s">
        <v>546</v>
      </c>
      <c r="F247" s="119">
        <v>2200000</v>
      </c>
    </row>
    <row r="248" spans="1:6" ht="17.100000000000001" customHeight="1">
      <c r="A248" s="117" t="s">
        <v>20</v>
      </c>
      <c r="B248" s="127"/>
      <c r="C248" s="127"/>
      <c r="D248" s="115" t="s">
        <v>552</v>
      </c>
      <c r="E248" s="117" t="s">
        <v>553</v>
      </c>
      <c r="F248" s="119">
        <v>1320000</v>
      </c>
    </row>
    <row r="249" spans="1:6" ht="17.100000000000001" customHeight="1">
      <c r="A249" s="117" t="s">
        <v>20</v>
      </c>
      <c r="B249" s="127"/>
      <c r="C249" s="127"/>
      <c r="D249" s="115" t="s">
        <v>506</v>
      </c>
      <c r="E249" s="117" t="s">
        <v>555</v>
      </c>
      <c r="F249" s="119">
        <v>4540000</v>
      </c>
    </row>
    <row r="250" spans="1:6" ht="17.100000000000001" customHeight="1">
      <c r="A250" s="117" t="s">
        <v>20</v>
      </c>
      <c r="B250" s="127"/>
      <c r="C250" s="127"/>
      <c r="D250" s="115" t="s">
        <v>559</v>
      </c>
      <c r="E250" s="117" t="s">
        <v>560</v>
      </c>
      <c r="F250" s="119">
        <v>304000</v>
      </c>
    </row>
    <row r="251" spans="1:6" ht="17.100000000000001" customHeight="1">
      <c r="A251" s="117" t="s">
        <v>20</v>
      </c>
      <c r="B251" s="127"/>
      <c r="C251" s="127"/>
      <c r="D251" s="115" t="s">
        <v>562</v>
      </c>
      <c r="E251" s="117" t="s">
        <v>560</v>
      </c>
      <c r="F251" s="119">
        <v>1310000</v>
      </c>
    </row>
    <row r="252" spans="1:6" ht="17.100000000000001" customHeight="1">
      <c r="A252" s="117" t="s">
        <v>20</v>
      </c>
      <c r="B252" s="127"/>
      <c r="C252" s="127"/>
      <c r="D252" s="115" t="s">
        <v>564</v>
      </c>
      <c r="E252" s="117" t="s">
        <v>560</v>
      </c>
      <c r="F252" s="119">
        <v>352000</v>
      </c>
    </row>
    <row r="253" spans="1:6" ht="17.100000000000001" customHeight="1">
      <c r="A253" s="117" t="s">
        <v>20</v>
      </c>
      <c r="B253" s="127"/>
      <c r="C253" s="127"/>
      <c r="D253" s="115" t="s">
        <v>219</v>
      </c>
      <c r="E253" s="117" t="s">
        <v>560</v>
      </c>
      <c r="F253" s="119">
        <v>1980000</v>
      </c>
    </row>
    <row r="254" spans="1:6" ht="17.100000000000001" customHeight="1">
      <c r="A254" s="117" t="s">
        <v>20</v>
      </c>
      <c r="B254" s="127"/>
      <c r="C254" s="127"/>
      <c r="D254" s="115" t="s">
        <v>567</v>
      </c>
      <c r="E254" s="117" t="s">
        <v>560</v>
      </c>
      <c r="F254" s="119">
        <v>138000</v>
      </c>
    </row>
    <row r="255" spans="1:6" ht="17.100000000000001" customHeight="1">
      <c r="A255" s="117" t="s">
        <v>20</v>
      </c>
      <c r="B255" s="127"/>
      <c r="C255" s="127"/>
      <c r="D255" s="115" t="s">
        <v>544</v>
      </c>
      <c r="E255" s="117" t="s">
        <v>569</v>
      </c>
      <c r="F255" s="119">
        <v>4040000</v>
      </c>
    </row>
    <row r="256" spans="1:6" ht="17.100000000000001" customHeight="1">
      <c r="A256" s="117" t="s">
        <v>20</v>
      </c>
      <c r="B256" s="127"/>
      <c r="C256" s="127"/>
      <c r="D256" s="115" t="s">
        <v>509</v>
      </c>
      <c r="E256" s="117" t="s">
        <v>569</v>
      </c>
      <c r="F256" s="119">
        <v>25140000</v>
      </c>
    </row>
    <row r="257" spans="1:6" ht="17.100000000000001" customHeight="1">
      <c r="A257" s="117" t="s">
        <v>20</v>
      </c>
      <c r="B257" s="127"/>
      <c r="C257" s="127"/>
      <c r="D257" s="115" t="s">
        <v>578</v>
      </c>
      <c r="E257" s="117" t="s">
        <v>579</v>
      </c>
      <c r="F257" s="119">
        <v>1633500</v>
      </c>
    </row>
    <row r="258" spans="1:6" ht="17.100000000000001" customHeight="1">
      <c r="A258" s="117" t="s">
        <v>20</v>
      </c>
      <c r="B258" s="127"/>
      <c r="C258" s="127"/>
      <c r="D258" s="115" t="s">
        <v>544</v>
      </c>
      <c r="E258" s="117" t="s">
        <v>581</v>
      </c>
      <c r="F258" s="119">
        <v>260000</v>
      </c>
    </row>
    <row r="259" spans="1:6" ht="17.100000000000001" customHeight="1">
      <c r="A259" s="117" t="s">
        <v>20</v>
      </c>
      <c r="B259" s="127"/>
      <c r="C259" s="127"/>
      <c r="D259" s="115" t="s">
        <v>509</v>
      </c>
      <c r="E259" s="117" t="s">
        <v>581</v>
      </c>
      <c r="F259" s="119">
        <v>1960000</v>
      </c>
    </row>
    <row r="260" spans="1:6" ht="17.100000000000001" customHeight="1">
      <c r="A260" s="117" t="s">
        <v>20</v>
      </c>
      <c r="B260" s="127"/>
      <c r="C260" s="127"/>
      <c r="D260" s="115" t="s">
        <v>544</v>
      </c>
      <c r="E260" s="117" t="s">
        <v>584</v>
      </c>
      <c r="F260" s="119">
        <v>250000</v>
      </c>
    </row>
    <row r="261" spans="1:6" ht="17.100000000000001" customHeight="1">
      <c r="A261" s="117" t="s">
        <v>20</v>
      </c>
      <c r="B261" s="127"/>
      <c r="C261" s="127"/>
      <c r="D261" s="115" t="s">
        <v>586</v>
      </c>
      <c r="E261" s="117" t="s">
        <v>587</v>
      </c>
      <c r="F261" s="119">
        <v>800000</v>
      </c>
    </row>
    <row r="262" spans="1:6" ht="17.100000000000001" customHeight="1">
      <c r="A262" s="117" t="s">
        <v>20</v>
      </c>
      <c r="B262" s="127"/>
      <c r="C262" s="127"/>
      <c r="D262" s="115" t="s">
        <v>402</v>
      </c>
      <c r="E262" s="117" t="s">
        <v>589</v>
      </c>
      <c r="F262" s="119">
        <v>352000</v>
      </c>
    </row>
    <row r="263" spans="1:6" ht="17.100000000000001" customHeight="1">
      <c r="A263" s="117" t="s">
        <v>20</v>
      </c>
      <c r="B263" s="127"/>
      <c r="C263" s="127"/>
      <c r="D263" s="115" t="s">
        <v>544</v>
      </c>
      <c r="E263" s="117" t="s">
        <v>643</v>
      </c>
      <c r="F263" s="119">
        <v>1500000</v>
      </c>
    </row>
    <row r="264" spans="1:6" ht="17.100000000000001" customHeight="1">
      <c r="A264" s="117" t="s">
        <v>20</v>
      </c>
      <c r="B264" s="127"/>
      <c r="C264" s="127"/>
      <c r="D264" s="115" t="s">
        <v>509</v>
      </c>
      <c r="E264" s="117" t="s">
        <v>643</v>
      </c>
      <c r="F264" s="119">
        <v>6320000</v>
      </c>
    </row>
    <row r="265" spans="1:6" ht="17.100000000000001" customHeight="1">
      <c r="A265" s="117" t="s">
        <v>20</v>
      </c>
      <c r="B265" s="127"/>
      <c r="C265" s="127"/>
      <c r="D265" s="115" t="s">
        <v>646</v>
      </c>
      <c r="E265" s="117" t="s">
        <v>647</v>
      </c>
      <c r="F265" s="119">
        <v>4880000</v>
      </c>
    </row>
    <row r="266" spans="1:6" ht="17.100000000000001" customHeight="1">
      <c r="A266" s="117" t="s">
        <v>20</v>
      </c>
      <c r="B266" s="127"/>
      <c r="C266" s="127"/>
      <c r="D266" s="115" t="s">
        <v>649</v>
      </c>
      <c r="E266" s="117" t="s">
        <v>650</v>
      </c>
      <c r="F266" s="119">
        <v>1936000</v>
      </c>
    </row>
    <row r="267" spans="1:6" ht="17.100000000000001" customHeight="1">
      <c r="A267" s="117" t="s">
        <v>20</v>
      </c>
      <c r="B267" s="127"/>
      <c r="C267" s="127"/>
      <c r="D267" s="115" t="s">
        <v>559</v>
      </c>
      <c r="E267" s="117" t="s">
        <v>641</v>
      </c>
      <c r="F267" s="119">
        <v>369000</v>
      </c>
    </row>
    <row r="268" spans="1:6" ht="17.100000000000001" customHeight="1">
      <c r="A268" s="117" t="s">
        <v>20</v>
      </c>
      <c r="B268" s="127"/>
      <c r="C268" s="127"/>
      <c r="D268" s="115" t="s">
        <v>634</v>
      </c>
      <c r="E268" s="117" t="s">
        <v>614</v>
      </c>
      <c r="F268" s="119">
        <v>300000</v>
      </c>
    </row>
    <row r="269" spans="1:6" ht="17.100000000000001" customHeight="1">
      <c r="A269" s="117" t="s">
        <v>20</v>
      </c>
      <c r="B269" s="127"/>
      <c r="C269" s="127"/>
      <c r="D269" s="115" t="s">
        <v>636</v>
      </c>
      <c r="E269" s="117" t="s">
        <v>614</v>
      </c>
      <c r="F269" s="119">
        <v>626400</v>
      </c>
    </row>
    <row r="270" spans="1:6" ht="17.100000000000001" customHeight="1">
      <c r="A270" s="117" t="s">
        <v>20</v>
      </c>
      <c r="B270" s="127"/>
      <c r="C270" s="127"/>
      <c r="D270" s="115" t="s">
        <v>448</v>
      </c>
      <c r="E270" s="117" t="s">
        <v>614</v>
      </c>
      <c r="F270" s="119">
        <v>13000000</v>
      </c>
    </row>
    <row r="271" spans="1:6" ht="17.100000000000001" customHeight="1">
      <c r="A271" s="117" t="s">
        <v>20</v>
      </c>
      <c r="B271" s="127"/>
      <c r="C271" s="127"/>
      <c r="D271" s="115" t="s">
        <v>461</v>
      </c>
      <c r="E271" s="117" t="s">
        <v>614</v>
      </c>
      <c r="F271" s="119">
        <v>3200000</v>
      </c>
    </row>
    <row r="272" spans="1:6" ht="17.100000000000001" customHeight="1">
      <c r="A272" s="117" t="s">
        <v>20</v>
      </c>
      <c r="B272" s="127"/>
      <c r="C272" s="127"/>
      <c r="D272" s="115" t="s">
        <v>621</v>
      </c>
      <c r="E272" s="117" t="s">
        <v>614</v>
      </c>
      <c r="F272" s="119">
        <v>9200000</v>
      </c>
    </row>
    <row r="273" spans="1:6" ht="17.100000000000001" customHeight="1">
      <c r="A273" s="117" t="s">
        <v>20</v>
      </c>
      <c r="B273" s="127"/>
      <c r="C273" s="127"/>
      <c r="D273" s="115" t="s">
        <v>627</v>
      </c>
      <c r="E273" s="117" t="s">
        <v>614</v>
      </c>
      <c r="F273" s="119">
        <v>1900000</v>
      </c>
    </row>
    <row r="274" spans="1:6" ht="17.100000000000001" customHeight="1">
      <c r="A274" s="117" t="s">
        <v>20</v>
      </c>
      <c r="B274" s="127"/>
      <c r="C274" s="127"/>
      <c r="D274" s="115" t="s">
        <v>617</v>
      </c>
      <c r="E274" s="117" t="s">
        <v>614</v>
      </c>
      <c r="F274" s="119">
        <v>6000000</v>
      </c>
    </row>
    <row r="275" spans="1:6" ht="17.100000000000001" customHeight="1">
      <c r="A275" s="117" t="s">
        <v>20</v>
      </c>
      <c r="B275" s="127"/>
      <c r="C275" s="127"/>
      <c r="D275" s="115" t="s">
        <v>619</v>
      </c>
      <c r="E275" s="117" t="s">
        <v>614</v>
      </c>
      <c r="F275" s="119">
        <v>4950000</v>
      </c>
    </row>
    <row r="276" spans="1:6" ht="17.100000000000001" customHeight="1">
      <c r="A276" s="117" t="s">
        <v>20</v>
      </c>
      <c r="B276" s="127"/>
      <c r="C276" s="127"/>
      <c r="D276" s="115" t="s">
        <v>623</v>
      </c>
      <c r="E276" s="117" t="s">
        <v>614</v>
      </c>
      <c r="F276" s="119">
        <v>6400000</v>
      </c>
    </row>
    <row r="277" spans="1:6" ht="17.100000000000001" customHeight="1">
      <c r="A277" s="117" t="s">
        <v>20</v>
      </c>
      <c r="B277" s="127"/>
      <c r="C277" s="127"/>
      <c r="D277" s="115" t="s">
        <v>625</v>
      </c>
      <c r="E277" s="117" t="s">
        <v>614</v>
      </c>
      <c r="F277" s="119">
        <v>2900000</v>
      </c>
    </row>
    <row r="278" spans="1:6" ht="17.100000000000001" customHeight="1">
      <c r="A278" s="117" t="s">
        <v>20</v>
      </c>
      <c r="B278" s="127"/>
      <c r="C278" s="127"/>
      <c r="D278" s="115" t="s">
        <v>629</v>
      </c>
      <c r="E278" s="117" t="s">
        <v>614</v>
      </c>
      <c r="F278" s="119">
        <v>430000</v>
      </c>
    </row>
    <row r="279" spans="1:6" ht="17.100000000000001" customHeight="1">
      <c r="A279" s="117" t="s">
        <v>20</v>
      </c>
      <c r="B279" s="127"/>
      <c r="C279" s="127"/>
      <c r="D279" s="115" t="s">
        <v>631</v>
      </c>
      <c r="E279" s="117" t="s">
        <v>614</v>
      </c>
      <c r="F279" s="119">
        <v>360000</v>
      </c>
    </row>
    <row r="280" spans="1:6" ht="17.100000000000001" customHeight="1">
      <c r="A280" s="117" t="s">
        <v>20</v>
      </c>
      <c r="B280" s="127"/>
      <c r="C280" s="127"/>
      <c r="D280" s="115" t="s">
        <v>613</v>
      </c>
      <c r="E280" s="117" t="s">
        <v>614</v>
      </c>
      <c r="F280" s="119">
        <v>11438148</v>
      </c>
    </row>
    <row r="281" spans="1:6" ht="17.100000000000001" customHeight="1">
      <c r="A281" s="117" t="s">
        <v>20</v>
      </c>
      <c r="B281" s="127"/>
      <c r="C281" s="127"/>
      <c r="D281" s="115" t="s">
        <v>544</v>
      </c>
      <c r="E281" s="117" t="s">
        <v>610</v>
      </c>
      <c r="F281" s="119">
        <v>500000</v>
      </c>
    </row>
    <row r="282" spans="1:6" ht="17.100000000000001" customHeight="1">
      <c r="A282" s="117" t="s">
        <v>20</v>
      </c>
      <c r="B282" s="127"/>
      <c r="C282" s="127"/>
      <c r="D282" s="115" t="s">
        <v>509</v>
      </c>
      <c r="E282" s="117" t="s">
        <v>610</v>
      </c>
      <c r="F282" s="119">
        <v>1580000</v>
      </c>
    </row>
    <row r="283" spans="1:6" ht="17.100000000000001" customHeight="1">
      <c r="A283" s="117" t="s">
        <v>20</v>
      </c>
      <c r="B283" s="127"/>
      <c r="C283" s="127"/>
      <c r="D283" s="115" t="s">
        <v>638</v>
      </c>
      <c r="E283" s="117" t="s">
        <v>639</v>
      </c>
      <c r="F283" s="119">
        <v>990000</v>
      </c>
    </row>
    <row r="284" spans="1:6" ht="17.100000000000001" customHeight="1">
      <c r="A284" s="117" t="s">
        <v>20</v>
      </c>
      <c r="B284" s="127"/>
      <c r="C284" s="127"/>
      <c r="D284" s="115" t="s">
        <v>593</v>
      </c>
      <c r="E284" s="117" t="s">
        <v>594</v>
      </c>
      <c r="F284" s="119">
        <v>1235000</v>
      </c>
    </row>
    <row r="285" spans="1:6" ht="17.100000000000001" customHeight="1">
      <c r="A285" s="117" t="s">
        <v>20</v>
      </c>
      <c r="B285" s="127"/>
      <c r="C285" s="127"/>
      <c r="D285" s="115" t="s">
        <v>598</v>
      </c>
      <c r="E285" s="117" t="s">
        <v>594</v>
      </c>
      <c r="F285" s="119">
        <v>1060000</v>
      </c>
    </row>
    <row r="286" spans="1:6" ht="17.100000000000001" customHeight="1">
      <c r="A286" s="117" t="s">
        <v>20</v>
      </c>
      <c r="B286" s="127"/>
      <c r="C286" s="127"/>
      <c r="D286" s="115" t="s">
        <v>596</v>
      </c>
      <c r="E286" s="117" t="s">
        <v>594</v>
      </c>
      <c r="F286" s="119">
        <v>2788000</v>
      </c>
    </row>
    <row r="287" spans="1:6" ht="17.100000000000001" customHeight="1">
      <c r="A287" s="117" t="s">
        <v>20</v>
      </c>
      <c r="B287" s="127"/>
      <c r="C287" s="127"/>
      <c r="D287" s="115" t="s">
        <v>492</v>
      </c>
      <c r="E287" s="117" t="s">
        <v>600</v>
      </c>
      <c r="F287" s="119">
        <v>890000</v>
      </c>
    </row>
    <row r="288" spans="1:6" ht="17.100000000000001" customHeight="1">
      <c r="A288" s="117" t="s">
        <v>20</v>
      </c>
      <c r="B288" s="127"/>
      <c r="C288" s="127"/>
      <c r="D288" s="115" t="s">
        <v>199</v>
      </c>
      <c r="E288" s="117" t="s">
        <v>663</v>
      </c>
      <c r="F288" s="119">
        <v>676000</v>
      </c>
    </row>
    <row r="289" spans="1:6" ht="17.100000000000001" customHeight="1">
      <c r="A289" s="117" t="s">
        <v>20</v>
      </c>
      <c r="B289" s="127"/>
      <c r="C289" s="127"/>
      <c r="D289" s="115" t="s">
        <v>657</v>
      </c>
      <c r="E289" s="117" t="s">
        <v>658</v>
      </c>
      <c r="F289" s="119">
        <v>3701630</v>
      </c>
    </row>
    <row r="290" spans="1:6" ht="17.100000000000001" customHeight="1">
      <c r="A290" s="117" t="s">
        <v>20</v>
      </c>
      <c r="B290" s="127"/>
      <c r="C290" s="127"/>
      <c r="D290" s="115" t="s">
        <v>654</v>
      </c>
      <c r="E290" s="117" t="s">
        <v>655</v>
      </c>
      <c r="F290" s="119">
        <v>6600000</v>
      </c>
    </row>
    <row r="291" spans="1:6" ht="17.100000000000001" customHeight="1">
      <c r="A291" s="117" t="s">
        <v>20</v>
      </c>
      <c r="B291" s="127"/>
      <c r="C291" s="127"/>
      <c r="D291" s="115" t="s">
        <v>665</v>
      </c>
      <c r="E291" s="117" t="s">
        <v>666</v>
      </c>
      <c r="F291" s="119">
        <v>245000</v>
      </c>
    </row>
    <row r="292" spans="1:6" ht="17.100000000000001" customHeight="1">
      <c r="A292" s="117" t="s">
        <v>20</v>
      </c>
      <c r="B292" s="127"/>
      <c r="C292" s="127"/>
      <c r="D292" s="115" t="s">
        <v>660</v>
      </c>
      <c r="E292" s="117" t="s">
        <v>661</v>
      </c>
      <c r="F292" s="119">
        <v>750000</v>
      </c>
    </row>
    <row r="293" spans="1:6" ht="17.100000000000001" customHeight="1">
      <c r="A293" s="117" t="s">
        <v>20</v>
      </c>
      <c r="B293" s="127"/>
      <c r="C293" s="127"/>
      <c r="D293" s="115" t="s">
        <v>669</v>
      </c>
      <c r="E293" s="117" t="s">
        <v>670</v>
      </c>
      <c r="F293" s="119">
        <v>2706000</v>
      </c>
    </row>
    <row r="294" spans="1:6" ht="17.100000000000001" customHeight="1">
      <c r="A294" s="117" t="s">
        <v>20</v>
      </c>
      <c r="B294" s="127"/>
      <c r="C294" s="127"/>
      <c r="D294" s="115" t="s">
        <v>672</v>
      </c>
      <c r="E294" s="117" t="s">
        <v>670</v>
      </c>
      <c r="F294" s="119">
        <v>700000</v>
      </c>
    </row>
    <row r="295" spans="1:6" ht="17.100000000000001" customHeight="1">
      <c r="A295" s="117" t="s">
        <v>20</v>
      </c>
      <c r="B295" s="127"/>
      <c r="C295" s="127"/>
      <c r="D295" s="115" t="s">
        <v>559</v>
      </c>
      <c r="E295" s="117" t="s">
        <v>674</v>
      </c>
      <c r="F295" s="119">
        <v>309000</v>
      </c>
    </row>
    <row r="296" spans="1:6" ht="17.100000000000001" customHeight="1">
      <c r="A296" s="117" t="s">
        <v>20</v>
      </c>
      <c r="B296" s="127"/>
      <c r="C296" s="127"/>
      <c r="D296" s="115" t="s">
        <v>676</v>
      </c>
      <c r="E296" s="117" t="s">
        <v>677</v>
      </c>
      <c r="F296" s="119">
        <v>1700000</v>
      </c>
    </row>
    <row r="297" spans="1:6" ht="17.100000000000001" customHeight="1">
      <c r="A297" s="117" t="s">
        <v>20</v>
      </c>
      <c r="B297" s="127"/>
      <c r="C297" s="127"/>
      <c r="D297" s="115" t="s">
        <v>679</v>
      </c>
      <c r="E297" s="117" t="s">
        <v>677</v>
      </c>
      <c r="F297" s="119">
        <v>2100000</v>
      </c>
    </row>
    <row r="298" spans="1:6" ht="17.100000000000001" customHeight="1">
      <c r="A298" s="117" t="s">
        <v>20</v>
      </c>
      <c r="B298" s="127"/>
      <c r="C298" s="127"/>
      <c r="D298" s="115" t="s">
        <v>665</v>
      </c>
      <c r="E298" s="117" t="s">
        <v>681</v>
      </c>
      <c r="F298" s="119">
        <v>261350</v>
      </c>
    </row>
    <row r="299" spans="1:6" ht="17.100000000000001" customHeight="1">
      <c r="A299" s="117" t="s">
        <v>20</v>
      </c>
      <c r="B299" s="127"/>
      <c r="C299" s="127"/>
      <c r="D299" s="115" t="s">
        <v>512</v>
      </c>
      <c r="E299" s="117" t="s">
        <v>681</v>
      </c>
      <c r="F299" s="119">
        <v>12000000</v>
      </c>
    </row>
    <row r="300" spans="1:6" ht="17.100000000000001" customHeight="1">
      <c r="A300" s="117" t="s">
        <v>20</v>
      </c>
      <c r="B300" s="127"/>
      <c r="C300" s="127"/>
      <c r="D300" s="115" t="s">
        <v>684</v>
      </c>
      <c r="E300" s="117" t="s">
        <v>685</v>
      </c>
      <c r="F300" s="119">
        <v>1375000</v>
      </c>
    </row>
    <row r="301" spans="1:6" ht="17.100000000000001" customHeight="1">
      <c r="A301" s="117" t="s">
        <v>20</v>
      </c>
      <c r="B301" s="127"/>
      <c r="C301" s="127"/>
      <c r="D301" s="115" t="s">
        <v>687</v>
      </c>
      <c r="E301" s="117" t="s">
        <v>13</v>
      </c>
      <c r="F301" s="119">
        <v>1760000</v>
      </c>
    </row>
    <row r="302" spans="1:6" ht="17.100000000000001" customHeight="1">
      <c r="A302" s="117" t="s">
        <v>20</v>
      </c>
      <c r="B302" s="127"/>
      <c r="C302" s="127"/>
      <c r="D302" s="115" t="s">
        <v>654</v>
      </c>
      <c r="E302" s="117" t="s">
        <v>689</v>
      </c>
      <c r="F302" s="119">
        <v>1248000</v>
      </c>
    </row>
    <row r="303" spans="1:6" ht="17.100000000000001" customHeight="1">
      <c r="A303" s="117" t="s">
        <v>20</v>
      </c>
      <c r="B303" s="127"/>
      <c r="C303" s="127"/>
      <c r="D303" s="115" t="s">
        <v>665</v>
      </c>
      <c r="E303" s="117" t="s">
        <v>691</v>
      </c>
      <c r="F303" s="119">
        <v>522700</v>
      </c>
    </row>
    <row r="304" spans="1:6" ht="17.100000000000001" customHeight="1">
      <c r="A304" s="117" t="s">
        <v>20</v>
      </c>
      <c r="B304" s="127"/>
      <c r="C304" s="127"/>
      <c r="D304" s="115" t="s">
        <v>693</v>
      </c>
      <c r="E304" s="117" t="s">
        <v>694</v>
      </c>
      <c r="F304" s="119">
        <v>8360000</v>
      </c>
    </row>
    <row r="305" spans="1:6" ht="17.100000000000001" customHeight="1">
      <c r="A305" s="117" t="s">
        <v>20</v>
      </c>
      <c r="B305" s="127"/>
      <c r="C305" s="127"/>
      <c r="D305" s="115" t="s">
        <v>698</v>
      </c>
      <c r="E305" s="117" t="s">
        <v>694</v>
      </c>
      <c r="F305" s="119">
        <v>660000</v>
      </c>
    </row>
    <row r="306" spans="1:6" ht="17.100000000000001" customHeight="1">
      <c r="A306" s="117" t="s">
        <v>20</v>
      </c>
      <c r="B306" s="127"/>
      <c r="C306" s="127"/>
      <c r="D306" s="115" t="s">
        <v>448</v>
      </c>
      <c r="E306" s="117" t="s">
        <v>700</v>
      </c>
      <c r="F306" s="119">
        <v>79728180</v>
      </c>
    </row>
    <row r="307" spans="1:6" ht="17.100000000000001" customHeight="1">
      <c r="A307" s="117" t="s">
        <v>20</v>
      </c>
      <c r="B307" s="127"/>
      <c r="C307" s="127"/>
      <c r="D307" s="115" t="s">
        <v>702</v>
      </c>
      <c r="E307" s="117" t="s">
        <v>700</v>
      </c>
      <c r="F307" s="119">
        <v>3344900</v>
      </c>
    </row>
    <row r="308" spans="1:6" ht="17.100000000000001" customHeight="1">
      <c r="A308" s="117" t="s">
        <v>20</v>
      </c>
      <c r="B308" s="127"/>
      <c r="C308" s="127"/>
      <c r="D308" s="115" t="s">
        <v>706</v>
      </c>
      <c r="E308" s="117" t="s">
        <v>707</v>
      </c>
      <c r="F308" s="119">
        <v>2000000</v>
      </c>
    </row>
    <row r="309" spans="1:6" ht="17.100000000000001" customHeight="1">
      <c r="A309" s="117" t="s">
        <v>20</v>
      </c>
      <c r="B309" s="127"/>
      <c r="C309" s="127"/>
      <c r="D309" s="115" t="s">
        <v>489</v>
      </c>
      <c r="E309" s="117" t="s">
        <v>709</v>
      </c>
      <c r="F309" s="119">
        <v>3969530</v>
      </c>
    </row>
    <row r="310" spans="1:6" ht="17.100000000000001" customHeight="1">
      <c r="A310" s="117" t="s">
        <v>20</v>
      </c>
      <c r="B310" s="127"/>
      <c r="C310" s="127"/>
      <c r="D310" s="115" t="s">
        <v>714</v>
      </c>
      <c r="E310" s="117" t="s">
        <v>712</v>
      </c>
      <c r="F310" s="119">
        <v>1340000</v>
      </c>
    </row>
    <row r="311" spans="1:6" ht="17.100000000000001" customHeight="1">
      <c r="A311" s="117" t="s">
        <v>20</v>
      </c>
      <c r="B311" s="127"/>
      <c r="C311" s="127"/>
      <c r="D311" s="115" t="s">
        <v>711</v>
      </c>
      <c r="E311" s="117" t="s">
        <v>712</v>
      </c>
      <c r="F311" s="119">
        <v>600000</v>
      </c>
    </row>
    <row r="312" spans="1:6" ht="17.100000000000001" customHeight="1">
      <c r="A312" s="117" t="s">
        <v>20</v>
      </c>
      <c r="B312" s="127"/>
      <c r="C312" s="127"/>
      <c r="D312" s="115" t="s">
        <v>716</v>
      </c>
      <c r="E312" s="117" t="s">
        <v>717</v>
      </c>
      <c r="F312" s="119">
        <v>4635350</v>
      </c>
    </row>
    <row r="313" spans="1:6" ht="17.100000000000001" customHeight="1">
      <c r="A313" s="117" t="s">
        <v>20</v>
      </c>
      <c r="B313" s="127"/>
      <c r="C313" s="127"/>
      <c r="D313" s="115" t="s">
        <v>719</v>
      </c>
      <c r="E313" s="117" t="s">
        <v>720</v>
      </c>
      <c r="F313" s="119">
        <v>490000</v>
      </c>
    </row>
    <row r="314" spans="1:6" ht="17.100000000000001" customHeight="1">
      <c r="A314" s="117" t="s">
        <v>20</v>
      </c>
      <c r="B314" s="127"/>
      <c r="C314" s="127"/>
      <c r="D314" s="115" t="s">
        <v>722</v>
      </c>
      <c r="E314" s="117" t="s">
        <v>720</v>
      </c>
      <c r="F314" s="119">
        <v>1008700</v>
      </c>
    </row>
    <row r="315" spans="1:6" ht="17.100000000000001" customHeight="1">
      <c r="A315" s="117" t="s">
        <v>20</v>
      </c>
      <c r="B315" s="127"/>
      <c r="C315" s="127"/>
      <c r="D315" s="115" t="s">
        <v>559</v>
      </c>
      <c r="E315" s="117" t="s">
        <v>724</v>
      </c>
      <c r="F315" s="119">
        <v>338000</v>
      </c>
    </row>
    <row r="316" spans="1:6" ht="17.100000000000001" customHeight="1">
      <c r="A316" s="117" t="s">
        <v>20</v>
      </c>
      <c r="B316" s="127"/>
      <c r="C316" s="127"/>
      <c r="D316" s="115" t="s">
        <v>729</v>
      </c>
      <c r="E316" s="117" t="s">
        <v>727</v>
      </c>
      <c r="F316" s="119">
        <v>770000</v>
      </c>
    </row>
    <row r="317" spans="1:6" ht="17.100000000000001" customHeight="1">
      <c r="A317" s="117" t="s">
        <v>20</v>
      </c>
      <c r="B317" s="127"/>
      <c r="C317" s="127"/>
      <c r="D317" s="115" t="s">
        <v>726</v>
      </c>
      <c r="E317" s="117" t="s">
        <v>727</v>
      </c>
      <c r="F317" s="119">
        <v>335000</v>
      </c>
    </row>
    <row r="318" spans="1:6" ht="17.100000000000001" customHeight="1">
      <c r="A318" s="117" t="s">
        <v>20</v>
      </c>
      <c r="B318" s="127"/>
      <c r="C318" s="127"/>
      <c r="D318" s="115" t="s">
        <v>387</v>
      </c>
      <c r="E318" s="117" t="s">
        <v>727</v>
      </c>
      <c r="F318" s="119">
        <v>1950000</v>
      </c>
    </row>
    <row r="319" spans="1:6" ht="17.100000000000001" customHeight="1">
      <c r="A319" s="117" t="s">
        <v>20</v>
      </c>
      <c r="B319" s="127"/>
      <c r="C319" s="127"/>
      <c r="D319" s="115" t="s">
        <v>732</v>
      </c>
      <c r="E319" s="117" t="s">
        <v>733</v>
      </c>
      <c r="F319" s="119">
        <v>1700000</v>
      </c>
    </row>
    <row r="320" spans="1:6" ht="17.100000000000001" customHeight="1">
      <c r="A320" s="117" t="s">
        <v>20</v>
      </c>
      <c r="B320" s="127"/>
      <c r="C320" s="127"/>
      <c r="D320" s="115" t="s">
        <v>737</v>
      </c>
      <c r="E320" s="117" t="s">
        <v>735</v>
      </c>
      <c r="F320" s="119">
        <v>1990690</v>
      </c>
    </row>
    <row r="321" spans="1:6" ht="17.100000000000001" customHeight="1">
      <c r="A321" s="117" t="s">
        <v>20</v>
      </c>
      <c r="B321" s="127"/>
      <c r="C321" s="127"/>
      <c r="D321" s="115" t="s">
        <v>564</v>
      </c>
      <c r="E321" s="117" t="s">
        <v>735</v>
      </c>
      <c r="F321" s="119">
        <v>324740</v>
      </c>
    </row>
    <row r="322" spans="1:6" ht="17.100000000000001" customHeight="1">
      <c r="A322" s="117" t="s">
        <v>20</v>
      </c>
      <c r="B322" s="127"/>
      <c r="C322" s="127"/>
      <c r="D322" s="115" t="s">
        <v>489</v>
      </c>
      <c r="E322" s="117" t="s">
        <v>735</v>
      </c>
      <c r="F322" s="119">
        <v>6259620</v>
      </c>
    </row>
    <row r="323" spans="1:6" ht="17.100000000000001" customHeight="1">
      <c r="A323" s="117" t="s">
        <v>20</v>
      </c>
      <c r="B323" s="127"/>
      <c r="C323" s="127"/>
      <c r="D323" s="115" t="s">
        <v>740</v>
      </c>
      <c r="E323" s="117" t="s">
        <v>741</v>
      </c>
      <c r="F323" s="119">
        <v>1155000</v>
      </c>
    </row>
    <row r="324" spans="1:6" ht="17.100000000000001" customHeight="1">
      <c r="A324" s="117" t="s">
        <v>20</v>
      </c>
      <c r="B324" s="127"/>
      <c r="C324" s="127"/>
      <c r="D324" s="115" t="s">
        <v>745</v>
      </c>
      <c r="E324" s="117" t="s">
        <v>746</v>
      </c>
      <c r="F324" s="119">
        <v>7962760</v>
      </c>
    </row>
    <row r="325" spans="1:6" ht="17.100000000000001" customHeight="1">
      <c r="A325" s="117" t="s">
        <v>20</v>
      </c>
      <c r="B325" s="127"/>
      <c r="C325" s="127"/>
      <c r="D325" s="115" t="s">
        <v>748</v>
      </c>
      <c r="E325" s="117" t="s">
        <v>746</v>
      </c>
      <c r="F325" s="119">
        <v>1407560</v>
      </c>
    </row>
    <row r="326" spans="1:6" ht="17.100000000000001" customHeight="1">
      <c r="A326" s="117" t="s">
        <v>20</v>
      </c>
      <c r="B326" s="127"/>
      <c r="C326" s="127"/>
      <c r="D326" s="115" t="s">
        <v>750</v>
      </c>
      <c r="E326" s="117" t="s">
        <v>746</v>
      </c>
      <c r="F326" s="119">
        <v>330000</v>
      </c>
    </row>
    <row r="327" spans="1:6" ht="17.100000000000001" customHeight="1">
      <c r="A327" s="117" t="s">
        <v>20</v>
      </c>
      <c r="B327" s="127"/>
      <c r="C327" s="127"/>
      <c r="D327" s="115" t="s">
        <v>755</v>
      </c>
      <c r="E327" s="117" t="s">
        <v>753</v>
      </c>
      <c r="F327" s="119">
        <v>2299000</v>
      </c>
    </row>
    <row r="328" spans="1:6" ht="17.100000000000001" customHeight="1">
      <c r="A328" s="117" t="s">
        <v>20</v>
      </c>
      <c r="B328" s="127"/>
      <c r="C328" s="127"/>
      <c r="D328" s="115" t="s">
        <v>761</v>
      </c>
      <c r="E328" s="117" t="s">
        <v>753</v>
      </c>
      <c r="F328" s="119">
        <v>12184700</v>
      </c>
    </row>
    <row r="329" spans="1:6" ht="17.100000000000001" customHeight="1">
      <c r="A329" s="117" t="s">
        <v>20</v>
      </c>
      <c r="B329" s="127"/>
      <c r="C329" s="127"/>
      <c r="D329" s="115" t="s">
        <v>757</v>
      </c>
      <c r="E329" s="117" t="s">
        <v>753</v>
      </c>
      <c r="F329" s="119">
        <v>1122000</v>
      </c>
    </row>
    <row r="330" spans="1:6" ht="17.100000000000001" customHeight="1">
      <c r="A330" s="117" t="s">
        <v>20</v>
      </c>
      <c r="B330" s="127"/>
      <c r="C330" s="127"/>
      <c r="D330" s="115" t="s">
        <v>752</v>
      </c>
      <c r="E330" s="117" t="s">
        <v>753</v>
      </c>
      <c r="F330" s="119">
        <v>3946800</v>
      </c>
    </row>
    <row r="331" spans="1:6" ht="17.100000000000001" customHeight="1">
      <c r="A331" s="117" t="s">
        <v>20</v>
      </c>
      <c r="B331" s="127"/>
      <c r="C331" s="127"/>
      <c r="D331" s="115" t="s">
        <v>759</v>
      </c>
      <c r="E331" s="117" t="s">
        <v>753</v>
      </c>
      <c r="F331" s="119">
        <v>1320000</v>
      </c>
    </row>
    <row r="332" spans="1:6" ht="17.100000000000001" customHeight="1">
      <c r="A332" s="117" t="s">
        <v>20</v>
      </c>
      <c r="B332" s="127"/>
      <c r="C332" s="127"/>
      <c r="D332" s="115" t="s">
        <v>766</v>
      </c>
      <c r="E332" s="117" t="s">
        <v>764</v>
      </c>
      <c r="F332" s="119">
        <v>198000</v>
      </c>
    </row>
    <row r="333" spans="1:6" ht="17.100000000000001" customHeight="1">
      <c r="A333" s="117" t="s">
        <v>20</v>
      </c>
      <c r="B333" s="127"/>
      <c r="C333" s="127"/>
      <c r="D333" s="115" t="s">
        <v>763</v>
      </c>
      <c r="E333" s="117" t="s">
        <v>764</v>
      </c>
      <c r="F333" s="119">
        <v>660000</v>
      </c>
    </row>
    <row r="334" spans="1:6" ht="17.100000000000001" customHeight="1">
      <c r="A334" s="117" t="s">
        <v>20</v>
      </c>
      <c r="B334" s="127"/>
      <c r="C334" s="127"/>
      <c r="D334" s="115" t="s">
        <v>773</v>
      </c>
      <c r="E334" s="117" t="s">
        <v>769</v>
      </c>
      <c r="F334" s="119">
        <v>5268290</v>
      </c>
    </row>
    <row r="335" spans="1:6" ht="17.100000000000001" customHeight="1">
      <c r="A335" s="117" t="s">
        <v>20</v>
      </c>
      <c r="B335" s="127"/>
      <c r="C335" s="127"/>
      <c r="D335" s="115" t="s">
        <v>771</v>
      </c>
      <c r="E335" s="117" t="s">
        <v>769</v>
      </c>
      <c r="F335" s="119">
        <v>8119610</v>
      </c>
    </row>
    <row r="336" spans="1:6" ht="17.100000000000001" customHeight="1">
      <c r="A336" s="117" t="s">
        <v>20</v>
      </c>
      <c r="B336" s="127"/>
      <c r="C336" s="127"/>
      <c r="D336" s="115" t="s">
        <v>771</v>
      </c>
      <c r="E336" s="117" t="s">
        <v>769</v>
      </c>
      <c r="F336" s="119">
        <v>27749040</v>
      </c>
    </row>
    <row r="337" spans="1:6" ht="17.100000000000001" customHeight="1">
      <c r="A337" s="117" t="s">
        <v>20</v>
      </c>
      <c r="B337" s="127"/>
      <c r="C337" s="127"/>
      <c r="D337" s="115" t="s">
        <v>776</v>
      </c>
      <c r="E337" s="117" t="s">
        <v>769</v>
      </c>
      <c r="F337" s="119">
        <v>723880</v>
      </c>
    </row>
    <row r="338" spans="1:6" ht="17.100000000000001" customHeight="1">
      <c r="A338" s="117" t="s">
        <v>20</v>
      </c>
      <c r="B338" s="127"/>
      <c r="C338" s="127"/>
      <c r="D338" s="115" t="s">
        <v>768</v>
      </c>
      <c r="E338" s="117" t="s">
        <v>769</v>
      </c>
      <c r="F338" s="119">
        <v>36554330</v>
      </c>
    </row>
    <row r="339" spans="1:6" ht="17.100000000000001" customHeight="1">
      <c r="A339" s="117" t="s">
        <v>20</v>
      </c>
      <c r="B339" s="127"/>
      <c r="C339" s="127"/>
      <c r="D339" s="115" t="s">
        <v>410</v>
      </c>
      <c r="E339" s="117" t="s">
        <v>778</v>
      </c>
      <c r="F339" s="119">
        <v>302620</v>
      </c>
    </row>
    <row r="340" spans="1:6" ht="17.100000000000001" customHeight="1">
      <c r="A340" s="117" t="s">
        <v>20</v>
      </c>
      <c r="B340" s="127"/>
      <c r="C340" s="127"/>
      <c r="D340" s="115" t="s">
        <v>780</v>
      </c>
      <c r="E340" s="117" t="s">
        <v>781</v>
      </c>
      <c r="F340" s="119">
        <v>1386000</v>
      </c>
    </row>
    <row r="341" spans="1:6" ht="17.100000000000001" customHeight="1">
      <c r="A341" s="117" t="s">
        <v>20</v>
      </c>
      <c r="B341" s="127"/>
      <c r="C341" s="127"/>
      <c r="D341" s="115" t="s">
        <v>783</v>
      </c>
      <c r="E341" s="117" t="s">
        <v>784</v>
      </c>
      <c r="F341" s="119">
        <v>29800000</v>
      </c>
    </row>
    <row r="342" spans="1:6" ht="17.100000000000001" customHeight="1">
      <c r="A342" s="117" t="s">
        <v>20</v>
      </c>
      <c r="B342" s="127"/>
      <c r="C342" s="127"/>
      <c r="D342" s="115" t="s">
        <v>479</v>
      </c>
      <c r="E342" s="117" t="s">
        <v>786</v>
      </c>
      <c r="F342" s="119">
        <v>1834800</v>
      </c>
    </row>
    <row r="343" spans="1:6" ht="17.100000000000001" customHeight="1">
      <c r="A343" s="117" t="s">
        <v>20</v>
      </c>
      <c r="B343" s="127"/>
      <c r="C343" s="127"/>
      <c r="D343" s="115" t="s">
        <v>788</v>
      </c>
      <c r="E343" s="117" t="s">
        <v>789</v>
      </c>
      <c r="F343" s="119">
        <v>990000</v>
      </c>
    </row>
    <row r="344" spans="1:6" ht="17.100000000000001" customHeight="1">
      <c r="A344" s="117" t="s">
        <v>20</v>
      </c>
      <c r="B344" s="127"/>
      <c r="C344" s="127"/>
      <c r="D344" s="115" t="s">
        <v>791</v>
      </c>
      <c r="E344" s="117" t="s">
        <v>792</v>
      </c>
      <c r="F344" s="119">
        <v>638660</v>
      </c>
    </row>
    <row r="345" spans="1:6" ht="17.100000000000001" customHeight="1">
      <c r="A345" s="117" t="s">
        <v>20</v>
      </c>
      <c r="B345" s="127"/>
      <c r="C345" s="127"/>
      <c r="D345" s="115" t="s">
        <v>445</v>
      </c>
      <c r="E345" s="117" t="s">
        <v>795</v>
      </c>
      <c r="F345" s="119">
        <v>1440000</v>
      </c>
    </row>
    <row r="346" spans="1:6" ht="17.100000000000001" customHeight="1">
      <c r="A346" s="117" t="s">
        <v>20</v>
      </c>
      <c r="B346" s="127"/>
      <c r="C346" s="127"/>
      <c r="D346" s="115" t="s">
        <v>801</v>
      </c>
      <c r="E346" s="117" t="s">
        <v>795</v>
      </c>
      <c r="F346" s="119">
        <v>1056000</v>
      </c>
    </row>
    <row r="347" spans="1:6" ht="17.100000000000001" customHeight="1">
      <c r="A347" s="117" t="s">
        <v>20</v>
      </c>
      <c r="B347" s="127"/>
      <c r="C347" s="127"/>
      <c r="D347" s="115" t="s">
        <v>797</v>
      </c>
      <c r="E347" s="117" t="s">
        <v>795</v>
      </c>
      <c r="F347" s="119">
        <v>7697000</v>
      </c>
    </row>
    <row r="348" spans="1:6" ht="17.100000000000001" customHeight="1">
      <c r="A348" s="117" t="s">
        <v>20</v>
      </c>
      <c r="B348" s="127"/>
      <c r="C348" s="127"/>
      <c r="D348" s="115" t="s">
        <v>726</v>
      </c>
      <c r="E348" s="117" t="s">
        <v>795</v>
      </c>
      <c r="F348" s="119">
        <v>6933230</v>
      </c>
    </row>
    <row r="349" spans="1:6" ht="17.100000000000001" customHeight="1">
      <c r="A349" s="117" t="s">
        <v>20</v>
      </c>
      <c r="B349" s="127"/>
      <c r="C349" s="127"/>
      <c r="D349" s="115" t="s">
        <v>803</v>
      </c>
      <c r="E349" s="117" t="s">
        <v>795</v>
      </c>
      <c r="F349" s="119">
        <v>7440480</v>
      </c>
    </row>
    <row r="350" spans="1:6" ht="17.100000000000001" customHeight="1">
      <c r="A350" s="117" t="s">
        <v>20</v>
      </c>
      <c r="B350" s="127"/>
      <c r="C350" s="127"/>
      <c r="D350" s="115" t="s">
        <v>799</v>
      </c>
      <c r="E350" s="117" t="s">
        <v>795</v>
      </c>
      <c r="F350" s="119">
        <v>1500000</v>
      </c>
    </row>
    <row r="351" spans="1:6" ht="17.100000000000001" customHeight="1">
      <c r="A351" s="117" t="s">
        <v>20</v>
      </c>
      <c r="B351" s="127"/>
      <c r="C351" s="127"/>
      <c r="D351" s="115" t="s">
        <v>807</v>
      </c>
      <c r="E351" s="117" t="s">
        <v>808</v>
      </c>
      <c r="F351" s="119">
        <v>495000</v>
      </c>
    </row>
    <row r="352" spans="1:6" ht="17.100000000000001" customHeight="1">
      <c r="A352" s="117" t="s">
        <v>20</v>
      </c>
      <c r="B352" s="127"/>
      <c r="C352" s="127"/>
      <c r="D352" s="115" t="s">
        <v>979</v>
      </c>
      <c r="E352" s="117" t="s">
        <v>813</v>
      </c>
      <c r="F352" s="119">
        <v>1216530</v>
      </c>
    </row>
    <row r="353" spans="1:6" ht="17.100000000000001" customHeight="1">
      <c r="A353" s="117" t="s">
        <v>20</v>
      </c>
      <c r="B353" s="127"/>
      <c r="C353" s="127"/>
      <c r="D353" s="115" t="s">
        <v>817</v>
      </c>
      <c r="E353" s="117" t="s">
        <v>818</v>
      </c>
      <c r="F353" s="119">
        <v>1380000</v>
      </c>
    </row>
    <row r="354" spans="1:6" ht="17.100000000000001" customHeight="1">
      <c r="A354" s="117" t="s">
        <v>20</v>
      </c>
      <c r="B354" s="127"/>
      <c r="C354" s="127"/>
      <c r="D354" s="115" t="s">
        <v>820</v>
      </c>
      <c r="E354" s="117" t="s">
        <v>818</v>
      </c>
      <c r="F354" s="119">
        <v>1170000</v>
      </c>
    </row>
    <row r="355" spans="1:6" ht="17.100000000000001" customHeight="1">
      <c r="A355" s="117" t="s">
        <v>20</v>
      </c>
      <c r="B355" s="127"/>
      <c r="C355" s="127"/>
      <c r="D355" s="115" t="s">
        <v>823</v>
      </c>
      <c r="E355" s="117" t="s">
        <v>824</v>
      </c>
      <c r="F355" s="119">
        <v>1500000</v>
      </c>
    </row>
    <row r="356" spans="1:6" ht="17.100000000000001" customHeight="1">
      <c r="A356" s="117" t="s">
        <v>20</v>
      </c>
      <c r="B356" s="127"/>
      <c r="C356" s="127"/>
      <c r="D356" s="115" t="s">
        <v>826</v>
      </c>
      <c r="E356" s="117" t="s">
        <v>827</v>
      </c>
      <c r="F356" s="119">
        <v>2500000</v>
      </c>
    </row>
    <row r="357" spans="1:6" ht="17.100000000000001" customHeight="1">
      <c r="A357" s="117" t="s">
        <v>20</v>
      </c>
      <c r="B357" s="127"/>
      <c r="C357" s="127"/>
      <c r="D357" s="115" t="s">
        <v>829</v>
      </c>
      <c r="E357" s="117" t="s">
        <v>19</v>
      </c>
      <c r="F357" s="119">
        <v>1880000</v>
      </c>
    </row>
    <row r="358" spans="1:6" ht="17.100000000000001" customHeight="1">
      <c r="A358" s="117" t="s">
        <v>20</v>
      </c>
      <c r="B358" s="127"/>
      <c r="C358" s="127"/>
      <c r="D358" s="115" t="s">
        <v>831</v>
      </c>
      <c r="E358" s="117" t="s">
        <v>832</v>
      </c>
      <c r="F358" s="119">
        <v>1819270</v>
      </c>
    </row>
    <row r="359" spans="1:6" ht="17.100000000000001" customHeight="1">
      <c r="A359" s="117" t="s">
        <v>20</v>
      </c>
      <c r="B359" s="127"/>
      <c r="C359" s="127"/>
      <c r="D359" s="115" t="s">
        <v>834</v>
      </c>
      <c r="E359" s="117" t="s">
        <v>835</v>
      </c>
      <c r="F359" s="119">
        <v>2915000</v>
      </c>
    </row>
    <row r="360" spans="1:6" ht="17.100000000000001" customHeight="1">
      <c r="A360" s="117" t="s">
        <v>20</v>
      </c>
      <c r="B360" s="127"/>
      <c r="C360" s="127"/>
      <c r="D360" s="115" t="s">
        <v>489</v>
      </c>
      <c r="E360" s="117" t="s">
        <v>837</v>
      </c>
      <c r="F360" s="119">
        <v>4412700</v>
      </c>
    </row>
    <row r="361" spans="1:6" ht="17.100000000000001" customHeight="1">
      <c r="A361" s="117" t="s">
        <v>20</v>
      </c>
      <c r="B361" s="127"/>
      <c r="C361" s="127"/>
      <c r="D361" s="115" t="s">
        <v>771</v>
      </c>
      <c r="E361" s="117" t="s">
        <v>837</v>
      </c>
      <c r="F361" s="119">
        <v>2706536</v>
      </c>
    </row>
    <row r="362" spans="1:6" ht="17.100000000000001" customHeight="1">
      <c r="A362" s="117" t="s">
        <v>20</v>
      </c>
      <c r="B362" s="127"/>
      <c r="C362" s="127"/>
      <c r="D362" s="115" t="s">
        <v>771</v>
      </c>
      <c r="E362" s="117" t="s">
        <v>837</v>
      </c>
      <c r="F362" s="119">
        <v>2706536</v>
      </c>
    </row>
    <row r="363" spans="1:6" ht="17.100000000000001" customHeight="1">
      <c r="A363" s="117" t="s">
        <v>20</v>
      </c>
      <c r="B363" s="127"/>
      <c r="C363" s="127"/>
      <c r="D363" s="115" t="s">
        <v>771</v>
      </c>
      <c r="E363" s="117" t="s">
        <v>837</v>
      </c>
      <c r="F363" s="119">
        <v>2706536</v>
      </c>
    </row>
    <row r="364" spans="1:6" ht="17.100000000000001" customHeight="1">
      <c r="A364" s="117" t="s">
        <v>20</v>
      </c>
      <c r="B364" s="127"/>
      <c r="C364" s="127"/>
      <c r="D364" s="115" t="s">
        <v>771</v>
      </c>
      <c r="E364" s="117" t="s">
        <v>837</v>
      </c>
      <c r="F364" s="119">
        <v>2706536</v>
      </c>
    </row>
    <row r="365" spans="1:6" ht="17.100000000000001" customHeight="1">
      <c r="A365" s="117" t="s">
        <v>20</v>
      </c>
      <c r="B365" s="127"/>
      <c r="C365" s="127"/>
      <c r="D365" s="115" t="s">
        <v>771</v>
      </c>
      <c r="E365" s="117" t="s">
        <v>837</v>
      </c>
      <c r="F365" s="119">
        <v>2706536</v>
      </c>
    </row>
    <row r="366" spans="1:6" ht="17.100000000000001" customHeight="1">
      <c r="A366" s="117" t="s">
        <v>20</v>
      </c>
      <c r="B366" s="127"/>
      <c r="C366" s="127"/>
      <c r="D366" s="115" t="s">
        <v>844</v>
      </c>
      <c r="E366" s="117" t="s">
        <v>845</v>
      </c>
      <c r="F366" s="119">
        <v>924000</v>
      </c>
    </row>
    <row r="367" spans="1:6" ht="17.100000000000001" customHeight="1">
      <c r="A367" s="117" t="s">
        <v>20</v>
      </c>
      <c r="B367" s="127"/>
      <c r="C367" s="127"/>
      <c r="D367" s="115" t="s">
        <v>865</v>
      </c>
      <c r="E367" s="117" t="s">
        <v>848</v>
      </c>
      <c r="F367" s="119">
        <v>854000</v>
      </c>
    </row>
    <row r="368" spans="1:6" ht="17.100000000000001" customHeight="1">
      <c r="A368" s="117" t="s">
        <v>20</v>
      </c>
      <c r="B368" s="127"/>
      <c r="C368" s="127"/>
      <c r="D368" s="115" t="s">
        <v>878</v>
      </c>
      <c r="E368" s="117" t="s">
        <v>848</v>
      </c>
      <c r="F368" s="119">
        <v>3260000</v>
      </c>
    </row>
    <row r="369" spans="1:6" ht="17.100000000000001" customHeight="1">
      <c r="A369" s="117" t="s">
        <v>20</v>
      </c>
      <c r="B369" s="127"/>
      <c r="C369" s="127"/>
      <c r="D369" s="115" t="s">
        <v>874</v>
      </c>
      <c r="E369" s="117" t="s">
        <v>848</v>
      </c>
      <c r="F369" s="119">
        <v>2990000</v>
      </c>
    </row>
    <row r="370" spans="1:6" ht="17.100000000000001" customHeight="1">
      <c r="A370" s="117" t="s">
        <v>20</v>
      </c>
      <c r="B370" s="127"/>
      <c r="C370" s="127"/>
      <c r="D370" s="115" t="s">
        <v>876</v>
      </c>
      <c r="E370" s="117" t="s">
        <v>848</v>
      </c>
      <c r="F370" s="119">
        <v>3390000</v>
      </c>
    </row>
    <row r="371" spans="1:6" ht="17.100000000000001" customHeight="1">
      <c r="A371" s="117" t="s">
        <v>20</v>
      </c>
      <c r="B371" s="127"/>
      <c r="C371" s="127"/>
      <c r="D371" s="115" t="s">
        <v>858</v>
      </c>
      <c r="E371" s="117" t="s">
        <v>848</v>
      </c>
      <c r="F371" s="119">
        <v>2540000</v>
      </c>
    </row>
    <row r="372" spans="1:6" ht="17.100000000000001" customHeight="1">
      <c r="A372" s="117" t="s">
        <v>20</v>
      </c>
      <c r="B372" s="127"/>
      <c r="C372" s="127"/>
      <c r="D372" s="115" t="s">
        <v>854</v>
      </c>
      <c r="E372" s="117" t="s">
        <v>848</v>
      </c>
      <c r="F372" s="119">
        <v>2731640</v>
      </c>
    </row>
    <row r="373" spans="1:6" ht="17.100000000000001" customHeight="1">
      <c r="A373" s="117" t="s">
        <v>20</v>
      </c>
      <c r="B373" s="127"/>
      <c r="C373" s="127"/>
      <c r="D373" s="115" t="s">
        <v>872</v>
      </c>
      <c r="E373" s="117" t="s">
        <v>848</v>
      </c>
      <c r="F373" s="119">
        <v>2300000</v>
      </c>
    </row>
    <row r="374" spans="1:6" ht="17.100000000000001" customHeight="1">
      <c r="A374" s="117" t="s">
        <v>20</v>
      </c>
      <c r="B374" s="127"/>
      <c r="C374" s="127"/>
      <c r="D374" s="115" t="s">
        <v>856</v>
      </c>
      <c r="E374" s="117" t="s">
        <v>848</v>
      </c>
      <c r="F374" s="119">
        <v>2900000</v>
      </c>
    </row>
    <row r="375" spans="1:6" ht="17.100000000000001" customHeight="1">
      <c r="A375" s="117" t="s">
        <v>20</v>
      </c>
      <c r="B375" s="127"/>
      <c r="C375" s="127"/>
      <c r="D375" s="115" t="s">
        <v>856</v>
      </c>
      <c r="E375" s="117" t="s">
        <v>848</v>
      </c>
      <c r="F375" s="119">
        <v>2900000</v>
      </c>
    </row>
    <row r="376" spans="1:6" ht="17.100000000000001" customHeight="1">
      <c r="A376" s="117" t="s">
        <v>20</v>
      </c>
      <c r="B376" s="127"/>
      <c r="C376" s="127"/>
      <c r="D376" s="115" t="s">
        <v>870</v>
      </c>
      <c r="E376" s="117" t="s">
        <v>848</v>
      </c>
      <c r="F376" s="119">
        <v>3130000</v>
      </c>
    </row>
    <row r="377" spans="1:6" ht="17.100000000000001" customHeight="1">
      <c r="A377" s="117" t="s">
        <v>20</v>
      </c>
      <c r="B377" s="127"/>
      <c r="C377" s="127"/>
      <c r="D377" s="115" t="s">
        <v>847</v>
      </c>
      <c r="E377" s="117" t="s">
        <v>848</v>
      </c>
      <c r="F377" s="119">
        <v>352000</v>
      </c>
    </row>
    <row r="378" spans="1:6" ht="17.100000000000001" customHeight="1">
      <c r="A378" s="117" t="s">
        <v>20</v>
      </c>
      <c r="B378" s="127"/>
      <c r="C378" s="127"/>
      <c r="D378" s="115" t="s">
        <v>807</v>
      </c>
      <c r="E378" s="117" t="s">
        <v>848</v>
      </c>
      <c r="F378" s="119">
        <v>730000</v>
      </c>
    </row>
    <row r="379" spans="1:6" ht="17.100000000000001" customHeight="1">
      <c r="A379" s="117" t="s">
        <v>20</v>
      </c>
      <c r="B379" s="127"/>
      <c r="C379" s="127"/>
      <c r="D379" s="115" t="s">
        <v>850</v>
      </c>
      <c r="E379" s="117" t="s">
        <v>848</v>
      </c>
      <c r="F379" s="119">
        <v>407000</v>
      </c>
    </row>
    <row r="380" spans="1:6" ht="17.100000000000001" customHeight="1">
      <c r="A380" s="117" t="s">
        <v>20</v>
      </c>
      <c r="B380" s="127"/>
      <c r="C380" s="127"/>
      <c r="D380" s="115" t="s">
        <v>852</v>
      </c>
      <c r="E380" s="117" t="s">
        <v>848</v>
      </c>
      <c r="F380" s="119">
        <v>1540000</v>
      </c>
    </row>
    <row r="381" spans="1:6" ht="17.100000000000001" customHeight="1">
      <c r="A381" s="117" t="s">
        <v>20</v>
      </c>
      <c r="B381" s="127"/>
      <c r="C381" s="127"/>
      <c r="D381" s="115" t="s">
        <v>867</v>
      </c>
      <c r="E381" s="117" t="s">
        <v>848</v>
      </c>
      <c r="F381" s="119">
        <v>630000</v>
      </c>
    </row>
    <row r="382" spans="1:6" ht="17.100000000000001" customHeight="1">
      <c r="A382" s="117" t="s">
        <v>20</v>
      </c>
      <c r="B382" s="127"/>
      <c r="C382" s="127"/>
      <c r="D382" s="115" t="s">
        <v>860</v>
      </c>
      <c r="E382" s="117" t="s">
        <v>848</v>
      </c>
      <c r="F382" s="119">
        <v>490000</v>
      </c>
    </row>
    <row r="383" spans="1:6" ht="17.100000000000001" customHeight="1">
      <c r="A383" s="117" t="s">
        <v>20</v>
      </c>
      <c r="B383" s="127"/>
      <c r="C383" s="127"/>
      <c r="D383" s="115" t="s">
        <v>863</v>
      </c>
      <c r="E383" s="117" t="s">
        <v>848</v>
      </c>
      <c r="F383" s="119">
        <v>1250000</v>
      </c>
    </row>
    <row r="384" spans="1:6" ht="17.100000000000001" customHeight="1">
      <c r="A384" s="117" t="s">
        <v>20</v>
      </c>
      <c r="B384" s="127"/>
      <c r="C384" s="127"/>
      <c r="D384" s="115" t="s">
        <v>880</v>
      </c>
      <c r="E384" s="117" t="s">
        <v>881</v>
      </c>
      <c r="F384" s="119">
        <v>108000</v>
      </c>
    </row>
    <row r="385" spans="1:6" ht="17.100000000000001" customHeight="1">
      <c r="A385" s="117" t="s">
        <v>20</v>
      </c>
      <c r="B385" s="127"/>
      <c r="C385" s="127"/>
      <c r="D385" s="115" t="s">
        <v>883</v>
      </c>
      <c r="E385" s="117" t="s">
        <v>884</v>
      </c>
      <c r="F385" s="119">
        <v>374000</v>
      </c>
    </row>
    <row r="386" spans="1:6" ht="17.100000000000001" customHeight="1">
      <c r="A386" s="117" t="s">
        <v>20</v>
      </c>
      <c r="B386" s="127"/>
      <c r="C386" s="127"/>
      <c r="D386" s="115" t="s">
        <v>886</v>
      </c>
      <c r="E386" s="117" t="s">
        <v>887</v>
      </c>
      <c r="F386" s="119">
        <v>968950</v>
      </c>
    </row>
    <row r="387" spans="1:6" ht="17.100000000000001" customHeight="1">
      <c r="A387" s="117" t="s">
        <v>20</v>
      </c>
      <c r="B387" s="127"/>
      <c r="C387" s="127"/>
      <c r="D387" s="115" t="s">
        <v>889</v>
      </c>
      <c r="E387" s="117" t="s">
        <v>890</v>
      </c>
      <c r="F387" s="119">
        <v>5299800</v>
      </c>
    </row>
    <row r="388" spans="1:6" ht="17.100000000000001" customHeight="1">
      <c r="A388" s="117" t="s">
        <v>20</v>
      </c>
      <c r="B388" s="127"/>
      <c r="C388" s="127"/>
      <c r="D388" s="115" t="s">
        <v>892</v>
      </c>
      <c r="E388" s="117" t="s">
        <v>893</v>
      </c>
      <c r="F388" s="119">
        <v>3272500</v>
      </c>
    </row>
    <row r="389" spans="1:6" ht="17.100000000000001" customHeight="1">
      <c r="A389" s="117" t="s">
        <v>20</v>
      </c>
      <c r="B389" s="127"/>
      <c r="C389" s="127"/>
      <c r="D389" s="115" t="s">
        <v>726</v>
      </c>
      <c r="E389" s="117" t="s">
        <v>895</v>
      </c>
      <c r="F389" s="119">
        <v>636000</v>
      </c>
    </row>
    <row r="390" spans="1:6" ht="17.100000000000001" customHeight="1">
      <c r="A390" s="117" t="s">
        <v>20</v>
      </c>
      <c r="B390" s="127"/>
      <c r="C390" s="127"/>
      <c r="D390" s="115" t="s">
        <v>897</v>
      </c>
      <c r="E390" s="117" t="s">
        <v>898</v>
      </c>
      <c r="F390" s="119">
        <v>740000</v>
      </c>
    </row>
    <row r="391" spans="1:6" ht="17.100000000000001" customHeight="1">
      <c r="A391" s="117" t="s">
        <v>20</v>
      </c>
      <c r="B391" s="127"/>
      <c r="C391" s="127"/>
      <c r="D391" s="115" t="s">
        <v>897</v>
      </c>
      <c r="E391" s="117" t="s">
        <v>898</v>
      </c>
      <c r="F391" s="119">
        <v>740000</v>
      </c>
    </row>
    <row r="392" spans="1:6" ht="17.100000000000001" customHeight="1">
      <c r="A392" s="117" t="s">
        <v>20</v>
      </c>
      <c r="B392" s="127"/>
      <c r="C392" s="127"/>
      <c r="D392" s="115" t="s">
        <v>897</v>
      </c>
      <c r="E392" s="117" t="s">
        <v>898</v>
      </c>
      <c r="F392" s="119">
        <v>740000</v>
      </c>
    </row>
    <row r="393" spans="1:6" ht="17.100000000000001" customHeight="1">
      <c r="A393" s="117" t="s">
        <v>20</v>
      </c>
      <c r="B393" s="127"/>
      <c r="C393" s="127"/>
      <c r="D393" s="115" t="s">
        <v>897</v>
      </c>
      <c r="E393" s="117" t="s">
        <v>898</v>
      </c>
      <c r="F393" s="119">
        <v>740000</v>
      </c>
    </row>
    <row r="394" spans="1:6" ht="17.100000000000001" customHeight="1">
      <c r="A394" s="117" t="s">
        <v>20</v>
      </c>
      <c r="B394" s="127"/>
      <c r="C394" s="127"/>
      <c r="D394" s="115" t="s">
        <v>897</v>
      </c>
      <c r="E394" s="117" t="s">
        <v>898</v>
      </c>
      <c r="F394" s="119">
        <v>740000</v>
      </c>
    </row>
    <row r="395" spans="1:6" ht="17.100000000000001" customHeight="1">
      <c r="A395" s="117" t="s">
        <v>20</v>
      </c>
      <c r="B395" s="127"/>
      <c r="C395" s="127"/>
      <c r="D395" s="115" t="s">
        <v>897</v>
      </c>
      <c r="E395" s="117" t="s">
        <v>898</v>
      </c>
      <c r="F395" s="119">
        <v>740000</v>
      </c>
    </row>
    <row r="396" spans="1:6" ht="17.100000000000001" customHeight="1">
      <c r="A396" s="117" t="s">
        <v>20</v>
      </c>
      <c r="B396" s="127"/>
      <c r="C396" s="127"/>
      <c r="D396" s="115" t="s">
        <v>897</v>
      </c>
      <c r="E396" s="117" t="s">
        <v>898</v>
      </c>
      <c r="F396" s="119">
        <v>740000</v>
      </c>
    </row>
    <row r="397" spans="1:6" ht="17.100000000000001" customHeight="1">
      <c r="A397" s="117" t="s">
        <v>20</v>
      </c>
      <c r="B397" s="127"/>
      <c r="C397" s="127"/>
      <c r="D397" s="115" t="s">
        <v>906</v>
      </c>
      <c r="E397" s="117" t="s">
        <v>898</v>
      </c>
      <c r="F397" s="119">
        <v>14300000</v>
      </c>
    </row>
    <row r="398" spans="1:6" ht="17.100000000000001" customHeight="1">
      <c r="A398" s="117" t="s">
        <v>20</v>
      </c>
      <c r="B398" s="127"/>
      <c r="C398" s="127"/>
      <c r="D398" s="115" t="s">
        <v>904</v>
      </c>
      <c r="E398" s="117" t="s">
        <v>898</v>
      </c>
      <c r="F398" s="119">
        <v>9350000</v>
      </c>
    </row>
    <row r="399" spans="1:6" ht="17.100000000000001" customHeight="1">
      <c r="A399" s="117" t="s">
        <v>20</v>
      </c>
      <c r="B399" s="127"/>
      <c r="C399" s="127"/>
      <c r="D399" s="115" t="s">
        <v>902</v>
      </c>
      <c r="E399" s="117" t="s">
        <v>898</v>
      </c>
      <c r="F399" s="119">
        <v>289370</v>
      </c>
    </row>
    <row r="400" spans="1:6" ht="17.100000000000001" customHeight="1">
      <c r="A400" s="117" t="s">
        <v>20</v>
      </c>
      <c r="B400" s="127"/>
      <c r="C400" s="127"/>
      <c r="D400" s="115" t="s">
        <v>914</v>
      </c>
      <c r="E400" s="117" t="s">
        <v>915</v>
      </c>
      <c r="F400" s="119">
        <v>14660000</v>
      </c>
    </row>
    <row r="401" spans="1:6" ht="17.100000000000001" customHeight="1">
      <c r="A401" s="117" t="s">
        <v>20</v>
      </c>
      <c r="B401" s="127"/>
      <c r="C401" s="127"/>
      <c r="D401" s="115" t="s">
        <v>917</v>
      </c>
      <c r="E401" s="117" t="s">
        <v>918</v>
      </c>
      <c r="F401" s="119">
        <v>17930000</v>
      </c>
    </row>
    <row r="402" spans="1:6" ht="17.100000000000001" customHeight="1">
      <c r="A402" s="117" t="s">
        <v>20</v>
      </c>
      <c r="B402" s="127"/>
      <c r="C402" s="127"/>
      <c r="D402" s="115" t="s">
        <v>925</v>
      </c>
      <c r="E402" s="117" t="s">
        <v>926</v>
      </c>
      <c r="F402" s="119">
        <v>2640000</v>
      </c>
    </row>
    <row r="403" spans="1:6" ht="17.100000000000001" customHeight="1">
      <c r="A403" s="117" t="s">
        <v>20</v>
      </c>
      <c r="B403" s="127"/>
      <c r="C403" s="127"/>
      <c r="D403" s="115" t="s">
        <v>930</v>
      </c>
      <c r="E403" s="117" t="s">
        <v>931</v>
      </c>
      <c r="F403" s="119">
        <v>359700</v>
      </c>
    </row>
    <row r="404" spans="1:6" ht="17.100000000000001" customHeight="1">
      <c r="A404" s="117" t="s">
        <v>20</v>
      </c>
      <c r="B404" s="127"/>
      <c r="C404" s="127"/>
      <c r="D404" s="115" t="s">
        <v>933</v>
      </c>
      <c r="E404" s="158">
        <v>40920</v>
      </c>
      <c r="F404" s="119">
        <v>1005400</v>
      </c>
    </row>
    <row r="405" spans="1:6" ht="17.100000000000001" customHeight="1">
      <c r="A405" s="117" t="s">
        <v>20</v>
      </c>
      <c r="B405" s="127"/>
      <c r="C405" s="127"/>
      <c r="D405" s="115" t="s">
        <v>935</v>
      </c>
      <c r="E405" s="158">
        <v>40926</v>
      </c>
      <c r="F405" s="119">
        <v>321720</v>
      </c>
    </row>
    <row r="406" spans="1:6" ht="17.100000000000001" customHeight="1">
      <c r="A406" s="117" t="s">
        <v>20</v>
      </c>
      <c r="B406" s="127"/>
      <c r="C406" s="127"/>
      <c r="D406" s="115" t="s">
        <v>938</v>
      </c>
      <c r="E406" s="158">
        <v>40948</v>
      </c>
      <c r="F406" s="119">
        <v>3500000</v>
      </c>
    </row>
    <row r="407" spans="1:6" ht="17.100000000000001" customHeight="1">
      <c r="A407" s="117" t="s">
        <v>20</v>
      </c>
      <c r="B407" s="127"/>
      <c r="C407" s="127"/>
      <c r="D407" s="115" t="s">
        <v>944</v>
      </c>
      <c r="E407" s="158">
        <v>40949</v>
      </c>
      <c r="F407" s="119">
        <v>1790000</v>
      </c>
    </row>
    <row r="408" spans="1:6" ht="17.100000000000001" customHeight="1">
      <c r="A408" s="117" t="s">
        <v>20</v>
      </c>
      <c r="B408" s="127"/>
      <c r="C408" s="127"/>
      <c r="D408" s="115" t="s">
        <v>512</v>
      </c>
      <c r="E408" s="158">
        <v>40949</v>
      </c>
      <c r="F408" s="119">
        <v>5355000</v>
      </c>
    </row>
    <row r="409" spans="1:6" ht="17.100000000000001" customHeight="1">
      <c r="A409" s="117" t="s">
        <v>20</v>
      </c>
      <c r="B409" s="127"/>
      <c r="C409" s="127"/>
      <c r="D409" s="115" t="s">
        <v>512</v>
      </c>
      <c r="E409" s="158">
        <v>40949</v>
      </c>
      <c r="F409" s="119">
        <v>1530000</v>
      </c>
    </row>
    <row r="410" spans="1:6" ht="17.100000000000001" customHeight="1">
      <c r="A410" s="117" t="s">
        <v>20</v>
      </c>
      <c r="B410" s="127"/>
      <c r="C410" s="127"/>
      <c r="D410" s="115" t="s">
        <v>512</v>
      </c>
      <c r="E410" s="158">
        <v>40949</v>
      </c>
      <c r="F410" s="119">
        <v>3060000</v>
      </c>
    </row>
    <row r="411" spans="1:6" ht="17.100000000000001" customHeight="1">
      <c r="A411" s="117" t="s">
        <v>20</v>
      </c>
      <c r="B411" s="127"/>
      <c r="C411" s="127"/>
      <c r="D411" s="115" t="s">
        <v>512</v>
      </c>
      <c r="E411" s="158">
        <v>40949</v>
      </c>
      <c r="F411" s="119">
        <v>765000</v>
      </c>
    </row>
    <row r="412" spans="1:6" ht="17.100000000000001" customHeight="1">
      <c r="A412" s="117" t="s">
        <v>20</v>
      </c>
      <c r="B412" s="127"/>
      <c r="C412" s="127"/>
      <c r="D412" s="115" t="s">
        <v>512</v>
      </c>
      <c r="E412" s="158">
        <v>40949</v>
      </c>
      <c r="F412" s="119">
        <v>2295000</v>
      </c>
    </row>
    <row r="413" spans="1:6" ht="17.100000000000001" customHeight="1">
      <c r="A413" s="117" t="s">
        <v>20</v>
      </c>
      <c r="B413" s="127"/>
      <c r="C413" s="127"/>
      <c r="D413" s="115" t="s">
        <v>512</v>
      </c>
      <c r="E413" s="158">
        <v>40949</v>
      </c>
      <c r="F413" s="119">
        <v>2295000</v>
      </c>
    </row>
    <row r="414" spans="1:6" ht="17.100000000000001" customHeight="1">
      <c r="A414" s="117" t="s">
        <v>20</v>
      </c>
      <c r="B414" s="127"/>
      <c r="C414" s="127"/>
      <c r="D414" s="115" t="s">
        <v>665</v>
      </c>
      <c r="E414" s="158">
        <v>40949</v>
      </c>
      <c r="F414" s="119">
        <v>380000</v>
      </c>
    </row>
    <row r="415" spans="1:6" ht="17.100000000000001" customHeight="1">
      <c r="A415" s="117" t="s">
        <v>20</v>
      </c>
      <c r="B415" s="127"/>
      <c r="C415" s="127"/>
      <c r="D415" s="115" t="s">
        <v>665</v>
      </c>
      <c r="E415" s="158">
        <v>40949</v>
      </c>
      <c r="F415" s="119">
        <v>240000</v>
      </c>
    </row>
    <row r="416" spans="1:6" ht="17.100000000000001" customHeight="1">
      <c r="A416" s="117" t="s">
        <v>20</v>
      </c>
      <c r="B416" s="127"/>
      <c r="C416" s="127"/>
      <c r="D416" s="115" t="s">
        <v>951</v>
      </c>
      <c r="E416" s="158">
        <v>40955</v>
      </c>
      <c r="F416" s="119">
        <v>1404540</v>
      </c>
    </row>
    <row r="417" spans="1:6" ht="17.100000000000001" customHeight="1">
      <c r="A417" s="117" t="s">
        <v>20</v>
      </c>
      <c r="B417" s="127"/>
      <c r="C417" s="127"/>
      <c r="D417" s="115" t="s">
        <v>559</v>
      </c>
      <c r="E417" s="158">
        <v>40955</v>
      </c>
      <c r="F417" s="119">
        <v>331920</v>
      </c>
    </row>
    <row r="418" spans="1:6" ht="17.100000000000001" customHeight="1">
      <c r="A418" s="117" t="s">
        <v>20</v>
      </c>
      <c r="B418" s="127"/>
      <c r="C418" s="127"/>
      <c r="D418" s="115" t="s">
        <v>512</v>
      </c>
      <c r="E418" s="158">
        <v>40961</v>
      </c>
      <c r="F418" s="119">
        <v>950000</v>
      </c>
    </row>
    <row r="419" spans="1:6" ht="17.100000000000001" customHeight="1">
      <c r="A419" s="117" t="s">
        <v>20</v>
      </c>
      <c r="B419" s="127"/>
      <c r="C419" s="127"/>
      <c r="D419" s="115" t="s">
        <v>954</v>
      </c>
      <c r="E419" s="158">
        <v>40963</v>
      </c>
      <c r="F419" s="119">
        <v>1320000</v>
      </c>
    </row>
    <row r="420" spans="1:6" ht="17.100000000000001" customHeight="1">
      <c r="A420" s="117" t="s">
        <v>20</v>
      </c>
      <c r="B420" s="127"/>
      <c r="C420" s="127"/>
      <c r="D420" s="115" t="s">
        <v>938</v>
      </c>
      <c r="E420" s="158">
        <v>40976</v>
      </c>
      <c r="F420" s="119">
        <v>1500000</v>
      </c>
    </row>
    <row r="421" spans="1:6" ht="17.100000000000001" customHeight="1">
      <c r="A421" s="117" t="s">
        <v>20</v>
      </c>
      <c r="B421" s="127"/>
      <c r="C421" s="127"/>
      <c r="D421" s="115" t="s">
        <v>957</v>
      </c>
      <c r="E421" s="158">
        <v>40982</v>
      </c>
      <c r="F421" s="119">
        <v>1150000</v>
      </c>
    </row>
    <row r="422" spans="1:6" ht="17.100000000000001" customHeight="1">
      <c r="A422" s="117" t="s">
        <v>20</v>
      </c>
      <c r="B422" s="127"/>
      <c r="C422" s="127"/>
      <c r="D422" s="115" t="s">
        <v>959</v>
      </c>
      <c r="E422" s="158">
        <v>40982</v>
      </c>
      <c r="F422" s="119">
        <v>2835000</v>
      </c>
    </row>
    <row r="423" spans="1:6" ht="17.100000000000001" customHeight="1">
      <c r="A423" s="117" t="s">
        <v>20</v>
      </c>
      <c r="B423" s="127"/>
      <c r="C423" s="127"/>
      <c r="D423" s="115" t="s">
        <v>726</v>
      </c>
      <c r="E423" s="158">
        <v>40996</v>
      </c>
      <c r="F423" s="119">
        <v>550000</v>
      </c>
    </row>
    <row r="424" spans="1:6" ht="17.100000000000001" customHeight="1">
      <c r="A424" s="117" t="s">
        <v>20</v>
      </c>
      <c r="B424" s="127"/>
      <c r="C424" s="127"/>
      <c r="D424" s="115" t="s">
        <v>660</v>
      </c>
      <c r="E424" s="158">
        <v>41002</v>
      </c>
      <c r="F424" s="119">
        <v>800000</v>
      </c>
    </row>
    <row r="425" spans="1:6" ht="17.100000000000001" customHeight="1">
      <c r="A425" s="117" t="s">
        <v>20</v>
      </c>
      <c r="B425" s="127"/>
      <c r="C425" s="127"/>
      <c r="D425" s="115" t="s">
        <v>967</v>
      </c>
      <c r="E425" s="158">
        <v>41002</v>
      </c>
      <c r="F425" s="119">
        <v>8991200</v>
      </c>
    </row>
    <row r="426" spans="1:6" ht="17.100000000000001" customHeight="1">
      <c r="A426" s="117" t="s">
        <v>20</v>
      </c>
      <c r="B426" s="127"/>
      <c r="C426" s="127"/>
      <c r="D426" s="115" t="s">
        <v>965</v>
      </c>
      <c r="E426" s="158">
        <v>41002</v>
      </c>
      <c r="F426" s="119">
        <v>700000</v>
      </c>
    </row>
    <row r="427" spans="1:6" ht="17.100000000000001" customHeight="1">
      <c r="A427" s="117" t="s">
        <v>20</v>
      </c>
      <c r="B427" s="127"/>
      <c r="C427" s="127"/>
      <c r="D427" s="115" t="s">
        <v>517</v>
      </c>
      <c r="E427" s="158">
        <v>41002</v>
      </c>
      <c r="F427" s="119">
        <v>1750000</v>
      </c>
    </row>
    <row r="428" spans="1:6" ht="17.100000000000001" customHeight="1">
      <c r="A428" s="117" t="s">
        <v>20</v>
      </c>
      <c r="B428" s="127"/>
      <c r="C428" s="127"/>
      <c r="D428" s="115" t="s">
        <v>448</v>
      </c>
      <c r="E428" s="158">
        <v>41002</v>
      </c>
      <c r="F428" s="119">
        <v>38211840</v>
      </c>
    </row>
    <row r="429" spans="1:6" ht="17.100000000000001" customHeight="1">
      <c r="A429" s="117" t="s">
        <v>20</v>
      </c>
      <c r="B429" s="127"/>
      <c r="C429" s="127"/>
      <c r="D429" s="115" t="s">
        <v>448</v>
      </c>
      <c r="E429" s="158">
        <v>41002</v>
      </c>
      <c r="F429" s="119">
        <v>11941200</v>
      </c>
    </row>
    <row r="430" spans="1:6" ht="17.100000000000001" customHeight="1">
      <c r="A430" s="117" t="s">
        <v>20</v>
      </c>
      <c r="B430" s="127"/>
      <c r="C430" s="127"/>
      <c r="D430" s="115" t="s">
        <v>448</v>
      </c>
      <c r="E430" s="158">
        <v>41002</v>
      </c>
      <c r="F430" s="119">
        <v>2388240</v>
      </c>
    </row>
    <row r="431" spans="1:6" ht="17.100000000000001" customHeight="1">
      <c r="A431" s="117" t="s">
        <v>20</v>
      </c>
      <c r="B431" s="127"/>
      <c r="C431" s="127"/>
      <c r="D431" s="115" t="s">
        <v>971</v>
      </c>
      <c r="E431" s="158">
        <v>41008</v>
      </c>
      <c r="F431" s="119">
        <v>4300000</v>
      </c>
    </row>
    <row r="432" spans="1:6" ht="17.100000000000001" customHeight="1">
      <c r="A432" s="117" t="s">
        <v>20</v>
      </c>
      <c r="B432" s="127"/>
      <c r="C432" s="127"/>
      <c r="D432" s="115" t="s">
        <v>917</v>
      </c>
      <c r="E432" s="158">
        <v>41011</v>
      </c>
      <c r="F432" s="119">
        <v>16711100</v>
      </c>
    </row>
    <row r="433" spans="1:6" ht="17.100000000000001" customHeight="1">
      <c r="A433" s="117" t="s">
        <v>20</v>
      </c>
      <c r="B433" s="127"/>
      <c r="C433" s="127"/>
      <c r="D433" s="115" t="s">
        <v>917</v>
      </c>
      <c r="E433" s="158">
        <v>41011</v>
      </c>
      <c r="F433" s="119">
        <v>16711100</v>
      </c>
    </row>
    <row r="434" spans="1:6" ht="17.100000000000001" customHeight="1">
      <c r="A434" s="117" t="s">
        <v>20</v>
      </c>
      <c r="B434" s="127"/>
      <c r="C434" s="127"/>
      <c r="D434" s="115" t="s">
        <v>975</v>
      </c>
      <c r="E434" s="158">
        <v>41012</v>
      </c>
      <c r="F434" s="119">
        <v>3762000</v>
      </c>
    </row>
    <row r="435" spans="1:6" ht="17.100000000000001" customHeight="1">
      <c r="A435" s="117" t="s">
        <v>20</v>
      </c>
      <c r="B435" s="127"/>
      <c r="C435" s="127"/>
      <c r="D435" s="115" t="s">
        <v>977</v>
      </c>
      <c r="E435" s="158">
        <v>41040</v>
      </c>
      <c r="F435" s="119">
        <v>3347300</v>
      </c>
    </row>
    <row r="436" spans="1:6" ht="17.100000000000001" customHeight="1">
      <c r="A436" s="117" t="s">
        <v>20</v>
      </c>
      <c r="B436" s="127"/>
      <c r="C436" s="127"/>
      <c r="D436" s="115" t="s">
        <v>995</v>
      </c>
      <c r="E436" s="158">
        <v>41320</v>
      </c>
      <c r="F436" s="119">
        <v>970000</v>
      </c>
    </row>
    <row r="437" spans="1:6" ht="17.100000000000001" customHeight="1">
      <c r="A437" s="117" t="s">
        <v>20</v>
      </c>
      <c r="B437" s="127"/>
      <c r="C437" s="127"/>
      <c r="D437" s="115" t="s">
        <v>996</v>
      </c>
      <c r="E437" s="158">
        <v>41325</v>
      </c>
      <c r="F437" s="119">
        <v>1300000</v>
      </c>
    </row>
    <row r="438" spans="1:6" ht="17.100000000000001" customHeight="1">
      <c r="A438" s="117" t="s">
        <v>20</v>
      </c>
      <c r="B438" s="127"/>
      <c r="C438" s="127"/>
      <c r="D438" s="115" t="s">
        <v>980</v>
      </c>
      <c r="E438" s="158">
        <v>41333</v>
      </c>
      <c r="F438" s="119">
        <v>4534350</v>
      </c>
    </row>
    <row r="439" spans="1:6" ht="17.100000000000001" customHeight="1">
      <c r="A439" s="117" t="s">
        <v>20</v>
      </c>
      <c r="B439" s="127"/>
      <c r="C439" s="127"/>
      <c r="D439" s="115" t="s">
        <v>981</v>
      </c>
      <c r="E439" s="158">
        <v>41347</v>
      </c>
      <c r="F439" s="119">
        <v>2310000</v>
      </c>
    </row>
    <row r="440" spans="1:6" ht="17.100000000000001" customHeight="1">
      <c r="A440" s="117" t="s">
        <v>20</v>
      </c>
      <c r="B440" s="127"/>
      <c r="C440" s="127"/>
      <c r="D440" s="115" t="s">
        <v>982</v>
      </c>
      <c r="E440" s="158">
        <v>41355</v>
      </c>
      <c r="F440" s="119">
        <v>797000</v>
      </c>
    </row>
    <row r="441" spans="1:6" ht="17.100000000000001" customHeight="1">
      <c r="A441" s="117" t="s">
        <v>20</v>
      </c>
      <c r="B441" s="127"/>
      <c r="C441" s="127"/>
      <c r="D441" s="115" t="s">
        <v>997</v>
      </c>
      <c r="E441" s="158">
        <v>41368</v>
      </c>
      <c r="F441" s="119">
        <v>1130000</v>
      </c>
    </row>
    <row r="442" spans="1:6" ht="17.100000000000001" customHeight="1">
      <c r="A442" s="117" t="s">
        <v>20</v>
      </c>
      <c r="B442" s="127"/>
      <c r="C442" s="127"/>
      <c r="D442" s="115" t="s">
        <v>983</v>
      </c>
      <c r="E442" s="158">
        <v>41372</v>
      </c>
      <c r="F442" s="119">
        <v>650000</v>
      </c>
    </row>
    <row r="443" spans="1:6" ht="17.100000000000001" customHeight="1">
      <c r="A443" s="117" t="s">
        <v>20</v>
      </c>
      <c r="B443" s="127"/>
      <c r="C443" s="127"/>
      <c r="D443" s="115" t="s">
        <v>984</v>
      </c>
      <c r="E443" s="158">
        <v>41373</v>
      </c>
      <c r="F443" s="119">
        <v>1830400</v>
      </c>
    </row>
    <row r="444" spans="1:6" ht="17.100000000000001" customHeight="1">
      <c r="A444" s="117" t="s">
        <v>20</v>
      </c>
      <c r="B444" s="127"/>
      <c r="C444" s="127"/>
      <c r="D444" s="115" t="s">
        <v>985</v>
      </c>
      <c r="E444" s="158">
        <v>41374</v>
      </c>
      <c r="F444" s="119">
        <v>6650000</v>
      </c>
    </row>
    <row r="445" spans="1:6" ht="17.100000000000001" customHeight="1">
      <c r="A445" s="117" t="s">
        <v>20</v>
      </c>
      <c r="B445" s="127"/>
      <c r="C445" s="127"/>
      <c r="D445" s="115" t="s">
        <v>986</v>
      </c>
      <c r="E445" s="158">
        <v>41376</v>
      </c>
      <c r="F445" s="119">
        <v>1122000</v>
      </c>
    </row>
    <row r="446" spans="1:6" ht="17.100000000000001" customHeight="1">
      <c r="A446" s="117" t="s">
        <v>20</v>
      </c>
      <c r="B446" s="127"/>
      <c r="C446" s="127"/>
      <c r="D446" s="115" t="s">
        <v>987</v>
      </c>
      <c r="E446" s="158">
        <v>41376</v>
      </c>
      <c r="F446" s="119">
        <v>540000</v>
      </c>
    </row>
    <row r="447" spans="1:6" ht="17.100000000000001" customHeight="1">
      <c r="A447" s="117" t="s">
        <v>20</v>
      </c>
      <c r="B447" s="127"/>
      <c r="C447" s="127"/>
      <c r="D447" s="115" t="s">
        <v>988</v>
      </c>
      <c r="E447" s="158">
        <v>41380</v>
      </c>
      <c r="F447" s="119">
        <v>6650000</v>
      </c>
    </row>
    <row r="448" spans="1:6" ht="17.100000000000001" customHeight="1">
      <c r="A448" s="117" t="s">
        <v>20</v>
      </c>
      <c r="B448" s="127"/>
      <c r="C448" s="127"/>
      <c r="D448" s="115" t="s">
        <v>989</v>
      </c>
      <c r="E448" s="158">
        <v>41381</v>
      </c>
      <c r="F448" s="119">
        <v>240000</v>
      </c>
    </row>
    <row r="449" spans="1:6" ht="17.100000000000001" customHeight="1">
      <c r="A449" s="117" t="s">
        <v>20</v>
      </c>
      <c r="B449" s="127"/>
      <c r="C449" s="127"/>
      <c r="D449" s="115" t="s">
        <v>990</v>
      </c>
      <c r="E449" s="158">
        <v>41382</v>
      </c>
      <c r="F449" s="119">
        <v>6650000</v>
      </c>
    </row>
    <row r="450" spans="1:6" ht="17.100000000000001" customHeight="1">
      <c r="A450" s="117" t="s">
        <v>20</v>
      </c>
      <c r="B450" s="127"/>
      <c r="C450" s="127"/>
      <c r="D450" s="115" t="s">
        <v>998</v>
      </c>
      <c r="E450" s="158">
        <v>41383</v>
      </c>
      <c r="F450" s="119">
        <v>19830000</v>
      </c>
    </row>
    <row r="451" spans="1:6" ht="17.100000000000001" customHeight="1">
      <c r="A451" s="117" t="s">
        <v>20</v>
      </c>
      <c r="B451" s="127"/>
      <c r="C451" s="127"/>
      <c r="D451" s="115" t="s">
        <v>999</v>
      </c>
      <c r="E451" s="158">
        <v>41418</v>
      </c>
      <c r="F451" s="119">
        <v>16565340</v>
      </c>
    </row>
    <row r="452" spans="1:6" ht="17.100000000000001" customHeight="1">
      <c r="A452" s="117" t="s">
        <v>20</v>
      </c>
      <c r="B452" s="127"/>
      <c r="C452" s="127"/>
      <c r="D452" s="115" t="s">
        <v>991</v>
      </c>
      <c r="E452" s="158">
        <v>41453</v>
      </c>
      <c r="F452" s="119">
        <v>1319060</v>
      </c>
    </row>
    <row r="453" spans="1:6" ht="17.100000000000001" customHeight="1">
      <c r="A453" s="117" t="s">
        <v>20</v>
      </c>
      <c r="B453" s="127"/>
      <c r="C453" s="127"/>
      <c r="D453" s="115" t="s">
        <v>1000</v>
      </c>
      <c r="E453" s="158">
        <v>41481</v>
      </c>
      <c r="F453" s="119">
        <v>1364000</v>
      </c>
    </row>
    <row r="454" spans="1:6" ht="17.100000000000001" customHeight="1">
      <c r="A454" s="117" t="s">
        <v>20</v>
      </c>
      <c r="B454" s="127"/>
      <c r="C454" s="127"/>
      <c r="D454" s="115" t="s">
        <v>992</v>
      </c>
      <c r="E454" s="158">
        <v>41495</v>
      </c>
      <c r="F454" s="119">
        <v>220000</v>
      </c>
    </row>
    <row r="455" spans="1:6" ht="17.100000000000001" customHeight="1">
      <c r="A455" s="117" t="s">
        <v>20</v>
      </c>
      <c r="B455" s="127"/>
      <c r="C455" s="127"/>
      <c r="D455" s="115" t="s">
        <v>1001</v>
      </c>
      <c r="E455" s="158">
        <v>41502</v>
      </c>
      <c r="F455" s="119">
        <v>660000</v>
      </c>
    </row>
    <row r="456" spans="1:6" ht="17.100000000000001" customHeight="1">
      <c r="A456" s="117" t="s">
        <v>20</v>
      </c>
      <c r="B456" s="127"/>
      <c r="C456" s="127"/>
      <c r="D456" s="115" t="s">
        <v>1002</v>
      </c>
      <c r="E456" s="158">
        <v>41512</v>
      </c>
      <c r="F456" s="119">
        <v>660000</v>
      </c>
    </row>
    <row r="457" spans="1:6" ht="17.100000000000001" customHeight="1">
      <c r="A457" s="117" t="s">
        <v>20</v>
      </c>
      <c r="B457" s="127"/>
      <c r="C457" s="127"/>
      <c r="D457" s="115" t="s">
        <v>1003</v>
      </c>
      <c r="E457" s="158">
        <v>41589</v>
      </c>
      <c r="F457" s="119">
        <v>1650000</v>
      </c>
    </row>
    <row r="458" spans="1:6" ht="17.100000000000001" customHeight="1">
      <c r="A458" s="117" t="s">
        <v>20</v>
      </c>
      <c r="B458" s="127"/>
      <c r="C458" s="127"/>
      <c r="D458" s="115" t="s">
        <v>1004</v>
      </c>
      <c r="E458" s="158">
        <v>41589</v>
      </c>
      <c r="F458" s="119">
        <v>97900</v>
      </c>
    </row>
    <row r="459" spans="1:6" ht="17.100000000000001" customHeight="1">
      <c r="A459" s="117" t="s">
        <v>20</v>
      </c>
      <c r="B459" s="127"/>
      <c r="C459" s="127"/>
      <c r="D459" s="115" t="s">
        <v>1005</v>
      </c>
      <c r="E459" s="158">
        <v>41590</v>
      </c>
      <c r="F459" s="119">
        <v>169200</v>
      </c>
    </row>
    <row r="460" spans="1:6" ht="17.100000000000001" customHeight="1">
      <c r="A460" s="117" t="s">
        <v>20</v>
      </c>
      <c r="B460" s="127"/>
      <c r="C460" s="127"/>
      <c r="D460" s="115" t="s">
        <v>1006</v>
      </c>
      <c r="E460" s="158">
        <v>41590</v>
      </c>
      <c r="F460" s="119">
        <v>313500</v>
      </c>
    </row>
    <row r="461" spans="1:6" ht="17.100000000000001" customHeight="1">
      <c r="A461" s="117" t="s">
        <v>20</v>
      </c>
      <c r="B461" s="127"/>
      <c r="C461" s="127"/>
      <c r="D461" s="115" t="s">
        <v>1007</v>
      </c>
      <c r="E461" s="158">
        <v>41624</v>
      </c>
      <c r="F461" s="119">
        <v>56100</v>
      </c>
    </row>
    <row r="462" spans="1:6" ht="17.100000000000001" customHeight="1">
      <c r="A462" s="117" t="s">
        <v>20</v>
      </c>
      <c r="B462" s="127"/>
      <c r="C462" s="127"/>
      <c r="D462" s="115" t="s">
        <v>1008</v>
      </c>
      <c r="E462" s="158">
        <v>41640</v>
      </c>
      <c r="F462" s="119">
        <v>1782000</v>
      </c>
    </row>
    <row r="463" spans="1:6" ht="17.100000000000001" customHeight="1">
      <c r="A463" s="117" t="s">
        <v>20</v>
      </c>
      <c r="B463" s="127"/>
      <c r="C463" s="127"/>
      <c r="D463" s="166" t="s">
        <v>1009</v>
      </c>
      <c r="E463" s="117" t="s">
        <v>1010</v>
      </c>
      <c r="F463" s="118">
        <v>888870</v>
      </c>
    </row>
    <row r="464" spans="1:6" ht="17.100000000000001" customHeight="1">
      <c r="A464" s="117" t="s">
        <v>20</v>
      </c>
      <c r="B464" s="127"/>
      <c r="C464" s="127"/>
      <c r="D464" s="166" t="s">
        <v>1166</v>
      </c>
      <c r="E464" s="117" t="s">
        <v>1011</v>
      </c>
      <c r="F464" s="118">
        <v>10958000</v>
      </c>
    </row>
    <row r="465" spans="1:6" ht="17.100000000000001" customHeight="1">
      <c r="A465" s="117" t="s">
        <v>20</v>
      </c>
      <c r="B465" s="127"/>
      <c r="C465" s="127"/>
      <c r="D465" s="166" t="s">
        <v>1139</v>
      </c>
      <c r="E465" s="117" t="s">
        <v>1012</v>
      </c>
      <c r="F465" s="118">
        <v>13035000</v>
      </c>
    </row>
    <row r="466" spans="1:6" ht="17.100000000000001" customHeight="1">
      <c r="A466" s="117" t="s">
        <v>20</v>
      </c>
      <c r="B466" s="127"/>
      <c r="C466" s="127"/>
      <c r="D466" s="166" t="s">
        <v>1140</v>
      </c>
      <c r="E466" s="117" t="s">
        <v>1013</v>
      </c>
      <c r="F466" s="118">
        <v>9450000</v>
      </c>
    </row>
    <row r="467" spans="1:6" ht="17.100000000000001" customHeight="1">
      <c r="A467" s="117" t="s">
        <v>20</v>
      </c>
      <c r="B467" s="127"/>
      <c r="C467" s="127"/>
      <c r="D467" s="166" t="s">
        <v>1141</v>
      </c>
      <c r="E467" s="117" t="s">
        <v>1014</v>
      </c>
      <c r="F467" s="118">
        <v>33712060</v>
      </c>
    </row>
    <row r="468" spans="1:6" ht="17.100000000000001" customHeight="1">
      <c r="A468" s="117" t="s">
        <v>20</v>
      </c>
      <c r="B468" s="127"/>
      <c r="C468" s="127"/>
      <c r="D468" s="166" t="s">
        <v>1142</v>
      </c>
      <c r="E468" s="117" t="s">
        <v>1014</v>
      </c>
      <c r="F468" s="118">
        <v>592020</v>
      </c>
    </row>
    <row r="469" spans="1:6" ht="17.100000000000001" customHeight="1">
      <c r="A469" s="117" t="s">
        <v>20</v>
      </c>
      <c r="B469" s="127"/>
      <c r="C469" s="127"/>
      <c r="D469" s="166" t="s">
        <v>1015</v>
      </c>
      <c r="E469" s="117" t="s">
        <v>1014</v>
      </c>
      <c r="F469" s="118">
        <v>9450000</v>
      </c>
    </row>
    <row r="470" spans="1:6" ht="17.100000000000001" customHeight="1">
      <c r="A470" s="117" t="s">
        <v>20</v>
      </c>
      <c r="B470" s="127"/>
      <c r="C470" s="127"/>
      <c r="D470" s="166" t="s">
        <v>1016</v>
      </c>
      <c r="E470" s="117" t="s">
        <v>1014</v>
      </c>
      <c r="F470" s="118">
        <v>9930000</v>
      </c>
    </row>
    <row r="471" spans="1:6" ht="17.100000000000001" customHeight="1">
      <c r="A471" s="117" t="s">
        <v>20</v>
      </c>
      <c r="B471" s="127"/>
      <c r="C471" s="127"/>
      <c r="D471" s="166" t="s">
        <v>1143</v>
      </c>
      <c r="E471" s="117" t="s">
        <v>1014</v>
      </c>
      <c r="F471" s="118">
        <v>9594970</v>
      </c>
    </row>
    <row r="472" spans="1:6" ht="17.100000000000001" customHeight="1">
      <c r="A472" s="117" t="s">
        <v>20</v>
      </c>
      <c r="B472" s="127"/>
      <c r="C472" s="127"/>
      <c r="D472" s="166" t="s">
        <v>1017</v>
      </c>
      <c r="E472" s="117" t="s">
        <v>1018</v>
      </c>
      <c r="F472" s="118">
        <v>9450000</v>
      </c>
    </row>
    <row r="473" spans="1:6" ht="17.100000000000001" customHeight="1">
      <c r="A473" s="117" t="s">
        <v>20</v>
      </c>
      <c r="B473" s="127"/>
      <c r="C473" s="127"/>
      <c r="D473" s="166" t="s">
        <v>1019</v>
      </c>
      <c r="E473" s="117" t="s">
        <v>1020</v>
      </c>
      <c r="F473" s="118">
        <v>3948000</v>
      </c>
    </row>
    <row r="474" spans="1:6" ht="17.100000000000001" customHeight="1">
      <c r="A474" s="117" t="s">
        <v>20</v>
      </c>
      <c r="B474" s="127"/>
      <c r="C474" s="127"/>
      <c r="D474" s="166" t="s">
        <v>1021</v>
      </c>
      <c r="E474" s="117" t="s">
        <v>1020</v>
      </c>
      <c r="F474" s="118">
        <v>1860000</v>
      </c>
    </row>
    <row r="475" spans="1:6" ht="17.100000000000001" customHeight="1">
      <c r="A475" s="117" t="s">
        <v>20</v>
      </c>
      <c r="B475" s="127"/>
      <c r="C475" s="127"/>
      <c r="D475" s="166" t="s">
        <v>1022</v>
      </c>
      <c r="E475" s="117" t="s">
        <v>1020</v>
      </c>
      <c r="F475" s="118">
        <v>975000</v>
      </c>
    </row>
    <row r="476" spans="1:6" ht="17.100000000000001" customHeight="1">
      <c r="A476" s="117" t="s">
        <v>20</v>
      </c>
      <c r="B476" s="127"/>
      <c r="C476" s="127"/>
      <c r="D476" s="166" t="s">
        <v>1023</v>
      </c>
      <c r="E476" s="117" t="s">
        <v>1020</v>
      </c>
      <c r="F476" s="118">
        <v>6655970</v>
      </c>
    </row>
    <row r="477" spans="1:6" ht="17.100000000000001" customHeight="1">
      <c r="A477" s="117" t="s">
        <v>20</v>
      </c>
      <c r="B477" s="127"/>
      <c r="C477" s="127"/>
      <c r="D477" s="166" t="s">
        <v>1024</v>
      </c>
      <c r="E477" s="117" t="s">
        <v>1025</v>
      </c>
      <c r="F477" s="118">
        <v>1200000</v>
      </c>
    </row>
    <row r="478" spans="1:6" ht="17.100000000000001" customHeight="1">
      <c r="A478" s="117" t="s">
        <v>20</v>
      </c>
      <c r="B478" s="127"/>
      <c r="C478" s="127"/>
      <c r="D478" s="166" t="s">
        <v>1026</v>
      </c>
      <c r="E478" s="117" t="s">
        <v>1027</v>
      </c>
      <c r="F478" s="118">
        <v>396000</v>
      </c>
    </row>
    <row r="479" spans="1:6" ht="17.100000000000001" customHeight="1">
      <c r="A479" s="117" t="s">
        <v>20</v>
      </c>
      <c r="B479" s="127"/>
      <c r="C479" s="127"/>
      <c r="D479" s="166" t="s">
        <v>1028</v>
      </c>
      <c r="E479" s="117" t="s">
        <v>1027</v>
      </c>
      <c r="F479" s="118">
        <v>9075000</v>
      </c>
    </row>
    <row r="480" spans="1:6" ht="17.100000000000001" customHeight="1">
      <c r="A480" s="117" t="s">
        <v>20</v>
      </c>
      <c r="B480" s="127"/>
      <c r="C480" s="127"/>
      <c r="D480" s="115" t="s">
        <v>1029</v>
      </c>
      <c r="E480" s="117" t="s">
        <v>1030</v>
      </c>
      <c r="F480" s="118">
        <v>8008000</v>
      </c>
    </row>
    <row r="481" spans="1:6" ht="17.100000000000001" customHeight="1">
      <c r="A481" s="117" t="s">
        <v>20</v>
      </c>
      <c r="B481" s="127"/>
      <c r="C481" s="127"/>
      <c r="D481" s="115" t="s">
        <v>1031</v>
      </c>
      <c r="E481" s="117" t="s">
        <v>1032</v>
      </c>
      <c r="F481" s="118">
        <v>11102660</v>
      </c>
    </row>
    <row r="482" spans="1:6" ht="17.100000000000001" customHeight="1">
      <c r="A482" s="117" t="s">
        <v>20</v>
      </c>
      <c r="B482" s="127"/>
      <c r="C482" s="127"/>
      <c r="D482" s="115" t="s">
        <v>1033</v>
      </c>
      <c r="E482" s="117" t="s">
        <v>1032</v>
      </c>
      <c r="F482" s="118">
        <v>3095800</v>
      </c>
    </row>
    <row r="483" spans="1:6" ht="17.100000000000001" customHeight="1">
      <c r="A483" s="117" t="s">
        <v>20</v>
      </c>
      <c r="B483" s="127"/>
      <c r="C483" s="127"/>
      <c r="D483" s="115" t="s">
        <v>1034</v>
      </c>
      <c r="E483" s="117" t="s">
        <v>1035</v>
      </c>
      <c r="F483" s="118">
        <v>6655040</v>
      </c>
    </row>
    <row r="484" spans="1:6" ht="17.100000000000001" customHeight="1">
      <c r="A484" s="117" t="s">
        <v>20</v>
      </c>
      <c r="B484" s="127"/>
      <c r="C484" s="127"/>
      <c r="D484" s="115" t="s">
        <v>1074</v>
      </c>
      <c r="E484" s="117" t="s">
        <v>1036</v>
      </c>
      <c r="F484" s="118">
        <v>1190000</v>
      </c>
    </row>
    <row r="485" spans="1:6" ht="17.100000000000001" customHeight="1">
      <c r="A485" s="117" t="s">
        <v>20</v>
      </c>
      <c r="B485" s="127"/>
      <c r="C485" s="127"/>
      <c r="D485" s="115" t="s">
        <v>1037</v>
      </c>
      <c r="E485" s="117" t="s">
        <v>1036</v>
      </c>
      <c r="F485" s="118">
        <v>9555770</v>
      </c>
    </row>
    <row r="486" spans="1:6" ht="17.100000000000001" customHeight="1">
      <c r="A486" s="117" t="s">
        <v>20</v>
      </c>
      <c r="B486" s="127"/>
      <c r="C486" s="127"/>
      <c r="D486" s="115" t="s">
        <v>1044</v>
      </c>
      <c r="E486" s="117" t="s">
        <v>1038</v>
      </c>
      <c r="F486" s="118">
        <v>3540000</v>
      </c>
    </row>
    <row r="487" spans="1:6" ht="17.100000000000001" customHeight="1">
      <c r="A487" s="117" t="s">
        <v>20</v>
      </c>
      <c r="B487" s="127"/>
      <c r="C487" s="127"/>
      <c r="D487" s="115" t="s">
        <v>1075</v>
      </c>
      <c r="E487" s="117" t="s">
        <v>1039</v>
      </c>
      <c r="F487" s="118">
        <v>9800000</v>
      </c>
    </row>
    <row r="488" spans="1:6" ht="17.100000000000001" customHeight="1">
      <c r="A488" s="117" t="s">
        <v>20</v>
      </c>
      <c r="B488" s="127"/>
      <c r="C488" s="127"/>
      <c r="D488" s="115" t="s">
        <v>1076</v>
      </c>
      <c r="E488" s="117" t="s">
        <v>1040</v>
      </c>
      <c r="F488" s="118">
        <v>9450000</v>
      </c>
    </row>
    <row r="489" spans="1:6" ht="17.100000000000001" customHeight="1">
      <c r="A489" s="117" t="s">
        <v>20</v>
      </c>
      <c r="B489" s="127"/>
      <c r="C489" s="127"/>
      <c r="D489" s="115" t="s">
        <v>1144</v>
      </c>
      <c r="E489" s="117" t="s">
        <v>1110</v>
      </c>
      <c r="F489" s="118">
        <v>1527400</v>
      </c>
    </row>
    <row r="490" spans="1:6" ht="17.100000000000001" customHeight="1">
      <c r="A490" s="117" t="s">
        <v>20</v>
      </c>
      <c r="B490" s="127"/>
      <c r="C490" s="127"/>
      <c r="D490" s="115" t="s">
        <v>1145</v>
      </c>
      <c r="E490" s="117" t="s">
        <v>1109</v>
      </c>
      <c r="F490" s="118">
        <v>2200000</v>
      </c>
    </row>
    <row r="491" spans="1:6" ht="17.100000000000001" customHeight="1">
      <c r="A491" s="117" t="s">
        <v>20</v>
      </c>
      <c r="B491" s="127"/>
      <c r="C491" s="127"/>
      <c r="D491" s="115" t="s">
        <v>1146</v>
      </c>
      <c r="E491" s="117" t="s">
        <v>1111</v>
      </c>
      <c r="F491" s="118">
        <v>1440000</v>
      </c>
    </row>
    <row r="492" spans="1:6" ht="17.100000000000001" customHeight="1">
      <c r="A492" s="117" t="s">
        <v>20</v>
      </c>
      <c r="B492" s="127"/>
      <c r="C492" s="127"/>
      <c r="D492" s="115" t="s">
        <v>1147</v>
      </c>
      <c r="E492" s="117" t="s">
        <v>1112</v>
      </c>
      <c r="F492" s="118">
        <v>1199000</v>
      </c>
    </row>
    <row r="493" spans="1:6" ht="17.100000000000001" customHeight="1">
      <c r="A493" s="117" t="s">
        <v>20</v>
      </c>
      <c r="B493" s="127"/>
      <c r="C493" s="127"/>
      <c r="D493" s="115" t="s">
        <v>1148</v>
      </c>
      <c r="E493" s="117" t="s">
        <v>1112</v>
      </c>
      <c r="F493" s="118">
        <v>13374890</v>
      </c>
    </row>
    <row r="494" spans="1:6" ht="17.100000000000001" customHeight="1">
      <c r="A494" s="117" t="s">
        <v>20</v>
      </c>
      <c r="B494" s="127"/>
      <c r="C494" s="127"/>
      <c r="D494" s="115" t="s">
        <v>1149</v>
      </c>
      <c r="E494" s="117" t="s">
        <v>1113</v>
      </c>
      <c r="F494" s="118">
        <v>4755540</v>
      </c>
    </row>
    <row r="495" spans="1:6" ht="17.100000000000001" customHeight="1">
      <c r="A495" s="117" t="s">
        <v>20</v>
      </c>
      <c r="B495" s="127"/>
      <c r="C495" s="127"/>
      <c r="D495" s="115" t="s">
        <v>1150</v>
      </c>
      <c r="E495" s="117" t="s">
        <v>1114</v>
      </c>
      <c r="F495" s="118">
        <v>3619440</v>
      </c>
    </row>
    <row r="496" spans="1:6" ht="17.100000000000001" customHeight="1">
      <c r="A496" s="117" t="s">
        <v>20</v>
      </c>
      <c r="B496" s="127"/>
      <c r="C496" s="127"/>
      <c r="D496" s="115" t="s">
        <v>1151</v>
      </c>
      <c r="E496" s="117" t="s">
        <v>1115</v>
      </c>
      <c r="F496" s="118">
        <v>6513240</v>
      </c>
    </row>
    <row r="497" spans="1:6" ht="17.100000000000001" customHeight="1">
      <c r="A497" s="117" t="s">
        <v>1136</v>
      </c>
      <c r="B497" s="127"/>
      <c r="C497" s="127"/>
      <c r="D497" s="115" t="s">
        <v>1152</v>
      </c>
      <c r="E497" s="158">
        <v>42117</v>
      </c>
      <c r="F497" s="118">
        <v>3861000</v>
      </c>
    </row>
    <row r="498" spans="1:6" ht="17.100000000000001" customHeight="1">
      <c r="A498" s="117" t="s">
        <v>20</v>
      </c>
      <c r="B498" s="127"/>
      <c r="C498" s="127"/>
      <c r="D498" s="115" t="s">
        <v>1153</v>
      </c>
      <c r="E498" s="117" t="s">
        <v>1116</v>
      </c>
      <c r="F498" s="118">
        <v>7821500</v>
      </c>
    </row>
    <row r="499" spans="1:6" ht="17.100000000000001" customHeight="1">
      <c r="A499" s="117" t="s">
        <v>20</v>
      </c>
      <c r="B499" s="127"/>
      <c r="C499" s="127"/>
      <c r="D499" s="115" t="s">
        <v>1154</v>
      </c>
      <c r="E499" s="117" t="s">
        <v>1116</v>
      </c>
      <c r="F499" s="118">
        <v>9000000</v>
      </c>
    </row>
    <row r="500" spans="1:6" ht="17.100000000000001" customHeight="1">
      <c r="A500" s="117" t="s">
        <v>20</v>
      </c>
      <c r="B500" s="127"/>
      <c r="C500" s="127"/>
      <c r="D500" s="115" t="s">
        <v>1155</v>
      </c>
      <c r="E500" s="117" t="s">
        <v>1117</v>
      </c>
      <c r="F500" s="118">
        <v>1789700</v>
      </c>
    </row>
    <row r="501" spans="1:6" ht="17.100000000000001" customHeight="1">
      <c r="A501" s="117" t="s">
        <v>20</v>
      </c>
      <c r="B501" s="127"/>
      <c r="C501" s="127"/>
      <c r="D501" s="115" t="s">
        <v>1156</v>
      </c>
      <c r="E501" s="117" t="s">
        <v>1117</v>
      </c>
      <c r="F501" s="118">
        <v>1876000</v>
      </c>
    </row>
    <row r="502" spans="1:6" ht="17.100000000000001" customHeight="1">
      <c r="A502" s="117" t="s">
        <v>20</v>
      </c>
      <c r="B502" s="127"/>
      <c r="C502" s="127"/>
      <c r="D502" s="115" t="s">
        <v>1157</v>
      </c>
      <c r="E502" s="117" t="s">
        <v>1118</v>
      </c>
      <c r="F502" s="118">
        <v>2970000</v>
      </c>
    </row>
    <row r="503" spans="1:6" ht="17.100000000000001" customHeight="1">
      <c r="A503" s="117" t="s">
        <v>20</v>
      </c>
      <c r="B503" s="127"/>
      <c r="C503" s="127"/>
      <c r="D503" s="115" t="s">
        <v>1158</v>
      </c>
      <c r="E503" s="117" t="s">
        <v>1119</v>
      </c>
      <c r="F503" s="118">
        <v>396000</v>
      </c>
    </row>
    <row r="504" spans="1:6" ht="17.100000000000001" customHeight="1">
      <c r="A504" s="117" t="s">
        <v>20</v>
      </c>
      <c r="B504" s="127"/>
      <c r="C504" s="127"/>
      <c r="D504" s="115" t="s">
        <v>1159</v>
      </c>
      <c r="E504" s="117" t="s">
        <v>1120</v>
      </c>
      <c r="F504" s="118">
        <v>5808000</v>
      </c>
    </row>
    <row r="505" spans="1:6" ht="17.100000000000001" customHeight="1">
      <c r="A505" s="117" t="s">
        <v>20</v>
      </c>
      <c r="B505" s="127"/>
      <c r="C505" s="127"/>
      <c r="D505" s="115" t="s">
        <v>1160</v>
      </c>
      <c r="E505" s="117" t="s">
        <v>1120</v>
      </c>
      <c r="F505" s="118">
        <v>29900000</v>
      </c>
    </row>
    <row r="506" spans="1:6" ht="17.100000000000001" customHeight="1">
      <c r="A506" s="117" t="s">
        <v>20</v>
      </c>
      <c r="B506" s="127"/>
      <c r="C506" s="127"/>
      <c r="D506" s="115" t="s">
        <v>1335</v>
      </c>
      <c r="E506" s="117" t="s">
        <v>1121</v>
      </c>
      <c r="F506" s="118">
        <v>2500000</v>
      </c>
    </row>
    <row r="507" spans="1:6" ht="17.100000000000001" customHeight="1">
      <c r="A507" s="117" t="s">
        <v>20</v>
      </c>
      <c r="B507" s="127"/>
      <c r="C507" s="127"/>
      <c r="D507" s="115" t="s">
        <v>1162</v>
      </c>
      <c r="E507" s="117" t="s">
        <v>1122</v>
      </c>
      <c r="F507" s="118">
        <v>2633440</v>
      </c>
    </row>
    <row r="508" spans="1:6" ht="17.100000000000001" customHeight="1">
      <c r="A508" s="117" t="s">
        <v>20</v>
      </c>
      <c r="B508" s="127"/>
      <c r="C508" s="127"/>
      <c r="D508" s="115" t="s">
        <v>1336</v>
      </c>
      <c r="E508" s="117" t="s">
        <v>1123</v>
      </c>
      <c r="F508" s="118">
        <v>8020000</v>
      </c>
    </row>
    <row r="509" spans="1:6" ht="17.100000000000001" customHeight="1">
      <c r="A509" s="117" t="s">
        <v>20</v>
      </c>
      <c r="B509" s="127"/>
      <c r="C509" s="127"/>
      <c r="D509" s="115" t="s">
        <v>1337</v>
      </c>
      <c r="E509" s="117" t="s">
        <v>1124</v>
      </c>
      <c r="F509" s="118">
        <v>1078000</v>
      </c>
    </row>
    <row r="510" spans="1:6" ht="17.100000000000001" customHeight="1">
      <c r="A510" s="117" t="s">
        <v>20</v>
      </c>
      <c r="B510" s="127"/>
      <c r="C510" s="127"/>
      <c r="D510" s="115" t="s">
        <v>1165</v>
      </c>
      <c r="E510" s="158">
        <v>42325</v>
      </c>
      <c r="F510" s="118">
        <v>4728900</v>
      </c>
    </row>
    <row r="511" spans="1:6" ht="17.100000000000001" customHeight="1">
      <c r="A511" s="117" t="s">
        <v>20</v>
      </c>
      <c r="B511" s="127"/>
      <c r="C511" s="127"/>
      <c r="D511" s="115" t="s">
        <v>1338</v>
      </c>
      <c r="E511" s="158">
        <v>42386</v>
      </c>
      <c r="F511" s="167">
        <v>202500</v>
      </c>
    </row>
    <row r="512" spans="1:6" ht="17.100000000000001" customHeight="1">
      <c r="A512" s="117" t="s">
        <v>20</v>
      </c>
      <c r="B512" s="127"/>
      <c r="C512" s="127"/>
      <c r="D512" s="115" t="s">
        <v>1172</v>
      </c>
      <c r="E512" s="158">
        <v>42404</v>
      </c>
      <c r="F512" s="167">
        <v>352000</v>
      </c>
    </row>
    <row r="513" spans="1:6" ht="17.100000000000001" customHeight="1">
      <c r="A513" s="117" t="s">
        <v>20</v>
      </c>
      <c r="B513" s="127"/>
      <c r="C513" s="127"/>
      <c r="D513" s="115" t="s">
        <v>1173</v>
      </c>
      <c r="E513" s="158">
        <v>42404</v>
      </c>
      <c r="F513" s="167">
        <v>352000</v>
      </c>
    </row>
    <row r="514" spans="1:6" ht="17.100000000000001" customHeight="1">
      <c r="A514" s="117" t="s">
        <v>20</v>
      </c>
      <c r="B514" s="127"/>
      <c r="C514" s="127"/>
      <c r="D514" s="115" t="s">
        <v>1174</v>
      </c>
      <c r="E514" s="158">
        <v>42418</v>
      </c>
      <c r="F514" s="167">
        <v>352000</v>
      </c>
    </row>
    <row r="515" spans="1:6" ht="17.100000000000001" customHeight="1">
      <c r="A515" s="117" t="s">
        <v>20</v>
      </c>
      <c r="B515" s="127"/>
      <c r="C515" s="127"/>
      <c r="D515" s="115" t="s">
        <v>1339</v>
      </c>
      <c r="E515" s="158">
        <v>42424</v>
      </c>
      <c r="F515" s="167">
        <v>11768950</v>
      </c>
    </row>
    <row r="516" spans="1:6" ht="17.100000000000001" customHeight="1">
      <c r="A516" s="117" t="s">
        <v>20</v>
      </c>
      <c r="B516" s="127"/>
      <c r="C516" s="127"/>
      <c r="D516" s="115" t="s">
        <v>1340</v>
      </c>
      <c r="E516" s="158">
        <v>42428</v>
      </c>
      <c r="F516" s="167">
        <v>240000</v>
      </c>
    </row>
    <row r="517" spans="1:6" ht="17.100000000000001" customHeight="1">
      <c r="A517" s="117" t="s">
        <v>20</v>
      </c>
      <c r="B517" s="127"/>
      <c r="C517" s="127"/>
      <c r="D517" s="115" t="s">
        <v>1177</v>
      </c>
      <c r="E517" s="158">
        <v>42437</v>
      </c>
      <c r="F517" s="167">
        <v>5049000</v>
      </c>
    </row>
    <row r="518" spans="1:6" ht="17.100000000000001" customHeight="1">
      <c r="A518" s="117" t="s">
        <v>20</v>
      </c>
      <c r="B518" s="127"/>
      <c r="C518" s="127"/>
      <c r="D518" s="115" t="s">
        <v>1455</v>
      </c>
      <c r="E518" s="158">
        <v>42437</v>
      </c>
      <c r="F518" s="167">
        <v>14368000</v>
      </c>
    </row>
    <row r="519" spans="1:6" ht="17.100000000000001" customHeight="1">
      <c r="A519" s="117" t="s">
        <v>20</v>
      </c>
      <c r="B519" s="127"/>
      <c r="C519" s="127"/>
      <c r="D519" s="115" t="s">
        <v>1375</v>
      </c>
      <c r="E519" s="158">
        <v>42451</v>
      </c>
      <c r="F519" s="167">
        <v>3650000</v>
      </c>
    </row>
    <row r="520" spans="1:6" ht="17.100000000000001" customHeight="1">
      <c r="A520" s="117" t="s">
        <v>20</v>
      </c>
      <c r="B520" s="127"/>
      <c r="C520" s="127"/>
      <c r="D520" s="115" t="s">
        <v>1456</v>
      </c>
      <c r="E520" s="158">
        <v>42457</v>
      </c>
      <c r="F520" s="167">
        <v>17520940</v>
      </c>
    </row>
    <row r="521" spans="1:6" ht="17.100000000000001" customHeight="1">
      <c r="A521" s="117" t="s">
        <v>20</v>
      </c>
      <c r="B521" s="127"/>
      <c r="C521" s="127"/>
      <c r="D521" s="115" t="s">
        <v>1457</v>
      </c>
      <c r="E521" s="158">
        <v>42459</v>
      </c>
      <c r="F521" s="167">
        <v>1738000</v>
      </c>
    </row>
    <row r="522" spans="1:6" ht="17.100000000000001" customHeight="1">
      <c r="A522" s="117" t="s">
        <v>20</v>
      </c>
      <c r="B522" s="127"/>
      <c r="C522" s="127"/>
      <c r="D522" s="115" t="s">
        <v>1182</v>
      </c>
      <c r="E522" s="158">
        <v>42459</v>
      </c>
      <c r="F522" s="167">
        <v>1705000</v>
      </c>
    </row>
    <row r="523" spans="1:6" ht="17.100000000000001" customHeight="1">
      <c r="A523" s="117" t="s">
        <v>20</v>
      </c>
      <c r="B523" s="127"/>
      <c r="C523" s="127"/>
      <c r="D523" s="115" t="s">
        <v>1374</v>
      </c>
      <c r="E523" s="158">
        <v>42464</v>
      </c>
      <c r="F523" s="167">
        <v>132640</v>
      </c>
    </row>
    <row r="524" spans="1:6" ht="17.100000000000001" customHeight="1">
      <c r="A524" s="117" t="s">
        <v>20</v>
      </c>
      <c r="B524" s="127"/>
      <c r="C524" s="127"/>
      <c r="D524" s="115" t="s">
        <v>1373</v>
      </c>
      <c r="E524" s="158">
        <v>42464</v>
      </c>
      <c r="F524" s="167">
        <v>864000</v>
      </c>
    </row>
    <row r="525" spans="1:6" ht="17.100000000000001" customHeight="1">
      <c r="A525" s="117" t="s">
        <v>20</v>
      </c>
      <c r="B525" s="127"/>
      <c r="C525" s="127"/>
      <c r="D525" s="115" t="s">
        <v>1458</v>
      </c>
      <c r="E525" s="158">
        <v>42466</v>
      </c>
      <c r="F525" s="167">
        <v>2950000</v>
      </c>
    </row>
    <row r="526" spans="1:6" ht="17.100000000000001" customHeight="1">
      <c r="A526" s="117" t="s">
        <v>20</v>
      </c>
      <c r="B526" s="127"/>
      <c r="C526" s="127"/>
      <c r="D526" s="115" t="s">
        <v>1459</v>
      </c>
      <c r="E526" s="158">
        <v>42466</v>
      </c>
      <c r="F526" s="167">
        <v>11796400</v>
      </c>
    </row>
    <row r="527" spans="1:6" ht="17.100000000000001" customHeight="1">
      <c r="A527" s="117" t="s">
        <v>20</v>
      </c>
      <c r="B527" s="127"/>
      <c r="C527" s="127"/>
      <c r="D527" s="115" t="s">
        <v>1460</v>
      </c>
      <c r="E527" s="158">
        <v>42466</v>
      </c>
      <c r="F527" s="167">
        <v>41400000</v>
      </c>
    </row>
    <row r="528" spans="1:6" ht="17.100000000000001" customHeight="1">
      <c r="A528" s="117" t="s">
        <v>20</v>
      </c>
      <c r="B528" s="127"/>
      <c r="C528" s="127"/>
      <c r="D528" s="115" t="s">
        <v>1461</v>
      </c>
      <c r="E528" s="158">
        <v>42467</v>
      </c>
      <c r="F528" s="167">
        <v>1650000</v>
      </c>
    </row>
    <row r="529" spans="1:6" ht="17.100000000000001" customHeight="1">
      <c r="A529" s="117" t="s">
        <v>20</v>
      </c>
      <c r="B529" s="127"/>
      <c r="C529" s="127"/>
      <c r="D529" s="115" t="s">
        <v>1462</v>
      </c>
      <c r="E529" s="158">
        <v>42467</v>
      </c>
      <c r="F529" s="167">
        <v>3617490</v>
      </c>
    </row>
    <row r="530" spans="1:6" ht="17.100000000000001" customHeight="1">
      <c r="A530" s="117" t="s">
        <v>20</v>
      </c>
      <c r="B530" s="127"/>
      <c r="C530" s="127"/>
      <c r="D530" s="115" t="s">
        <v>1463</v>
      </c>
      <c r="E530" s="158">
        <v>42472</v>
      </c>
      <c r="F530" s="167">
        <v>7233420</v>
      </c>
    </row>
    <row r="531" spans="1:6" ht="17.100000000000001" customHeight="1">
      <c r="A531" s="117" t="s">
        <v>20</v>
      </c>
      <c r="B531" s="127"/>
      <c r="C531" s="127"/>
      <c r="D531" s="115" t="s">
        <v>1464</v>
      </c>
      <c r="E531" s="158">
        <v>42472</v>
      </c>
      <c r="F531" s="167">
        <v>254220</v>
      </c>
    </row>
    <row r="532" spans="1:6" ht="17.100000000000001" customHeight="1">
      <c r="A532" s="117" t="s">
        <v>20</v>
      </c>
      <c r="B532" s="127"/>
      <c r="C532" s="127"/>
      <c r="D532" s="115" t="s">
        <v>1465</v>
      </c>
      <c r="E532" s="158">
        <v>42484</v>
      </c>
      <c r="F532" s="167">
        <v>260000</v>
      </c>
    </row>
    <row r="533" spans="1:6" ht="17.100000000000001" customHeight="1">
      <c r="A533" s="117" t="s">
        <v>20</v>
      </c>
      <c r="B533" s="127"/>
      <c r="C533" s="127"/>
      <c r="D533" s="115" t="s">
        <v>1463</v>
      </c>
      <c r="E533" s="158">
        <v>42486</v>
      </c>
      <c r="F533" s="167">
        <v>147570</v>
      </c>
    </row>
    <row r="534" spans="1:6" ht="17.100000000000001" customHeight="1">
      <c r="A534" s="117" t="s">
        <v>20</v>
      </c>
      <c r="B534" s="127"/>
      <c r="C534" s="127"/>
      <c r="D534" s="115" t="s">
        <v>1193</v>
      </c>
      <c r="E534" s="158">
        <v>42499</v>
      </c>
      <c r="F534" s="167">
        <v>25190000</v>
      </c>
    </row>
    <row r="535" spans="1:6" ht="17.100000000000001" customHeight="1">
      <c r="A535" s="117" t="s">
        <v>20</v>
      </c>
      <c r="B535" s="127"/>
      <c r="C535" s="127"/>
      <c r="D535" s="115" t="s">
        <v>1466</v>
      </c>
      <c r="E535" s="158">
        <v>42506</v>
      </c>
      <c r="F535" s="167">
        <v>1100000</v>
      </c>
    </row>
    <row r="536" spans="1:6" ht="17.100000000000001" customHeight="1">
      <c r="A536" s="117" t="s">
        <v>20</v>
      </c>
      <c r="B536" s="127"/>
      <c r="C536" s="127"/>
      <c r="D536" s="115" t="s">
        <v>1467</v>
      </c>
      <c r="E536" s="158">
        <v>42519</v>
      </c>
      <c r="F536" s="167">
        <v>190000</v>
      </c>
    </row>
    <row r="537" spans="1:6" ht="17.100000000000001" customHeight="1">
      <c r="A537" s="117" t="s">
        <v>20</v>
      </c>
      <c r="B537" s="127"/>
      <c r="C537" s="127"/>
      <c r="D537" s="115" t="s">
        <v>1196</v>
      </c>
      <c r="E537" s="158">
        <v>42524</v>
      </c>
      <c r="F537" s="167">
        <v>1200000</v>
      </c>
    </row>
    <row r="538" spans="1:6" ht="17.100000000000001" customHeight="1">
      <c r="A538" s="117" t="s">
        <v>20</v>
      </c>
      <c r="B538" s="127"/>
      <c r="C538" s="127"/>
      <c r="D538" s="115" t="s">
        <v>1468</v>
      </c>
      <c r="E538" s="158">
        <v>42528</v>
      </c>
      <c r="F538" s="167">
        <v>1265000</v>
      </c>
    </row>
    <row r="539" spans="1:6" ht="17.100000000000001" customHeight="1">
      <c r="A539" s="117" t="s">
        <v>20</v>
      </c>
      <c r="B539" s="127"/>
      <c r="C539" s="127"/>
      <c r="D539" s="115" t="s">
        <v>1198</v>
      </c>
      <c r="E539" s="158">
        <v>42528</v>
      </c>
      <c r="F539" s="167">
        <v>3900000</v>
      </c>
    </row>
    <row r="540" spans="1:6" ht="17.100000000000001" customHeight="1">
      <c r="A540" s="117" t="s">
        <v>20</v>
      </c>
      <c r="B540" s="127"/>
      <c r="C540" s="127"/>
      <c r="D540" s="115" t="s">
        <v>1469</v>
      </c>
      <c r="E540" s="158">
        <v>42570</v>
      </c>
      <c r="F540" s="167">
        <v>275000</v>
      </c>
    </row>
    <row r="541" spans="1:6" ht="17.100000000000001" customHeight="1">
      <c r="A541" s="117" t="s">
        <v>20</v>
      </c>
      <c r="B541" s="127"/>
      <c r="C541" s="127"/>
      <c r="D541" s="115" t="s">
        <v>1470</v>
      </c>
      <c r="E541" s="158">
        <v>42575</v>
      </c>
      <c r="F541" s="167">
        <v>167100</v>
      </c>
    </row>
    <row r="542" spans="1:6" ht="17.100000000000001" customHeight="1">
      <c r="A542" s="117" t="s">
        <v>20</v>
      </c>
      <c r="B542" s="127"/>
      <c r="C542" s="127"/>
      <c r="D542" s="115" t="s">
        <v>1471</v>
      </c>
      <c r="E542" s="158">
        <v>42579</v>
      </c>
      <c r="F542" s="167">
        <v>1650000</v>
      </c>
    </row>
    <row r="543" spans="1:6" ht="17.100000000000001" customHeight="1">
      <c r="A543" s="117" t="s">
        <v>20</v>
      </c>
      <c r="B543" s="127"/>
      <c r="C543" s="127"/>
      <c r="D543" s="115" t="s">
        <v>1472</v>
      </c>
      <c r="E543" s="158">
        <v>42579</v>
      </c>
      <c r="F543" s="167">
        <v>850000</v>
      </c>
    </row>
    <row r="544" spans="1:6" ht="17.100000000000001" customHeight="1">
      <c r="A544" s="117" t="s">
        <v>20</v>
      </c>
      <c r="B544" s="127"/>
      <c r="C544" s="127"/>
      <c r="D544" s="115" t="s">
        <v>1473</v>
      </c>
      <c r="E544" s="158">
        <v>42598</v>
      </c>
      <c r="F544" s="167">
        <v>1436600</v>
      </c>
    </row>
    <row r="545" spans="1:6" ht="17.100000000000001" customHeight="1">
      <c r="A545" s="117" t="s">
        <v>20</v>
      </c>
      <c r="B545" s="127"/>
      <c r="C545" s="127"/>
      <c r="D545" s="115" t="s">
        <v>1474</v>
      </c>
      <c r="E545" s="158">
        <v>42600</v>
      </c>
      <c r="F545" s="167">
        <v>280000</v>
      </c>
    </row>
    <row r="546" spans="1:6" ht="17.100000000000001" customHeight="1">
      <c r="A546" s="117" t="s">
        <v>20</v>
      </c>
      <c r="B546" s="127"/>
      <c r="C546" s="127"/>
      <c r="D546" s="115" t="s">
        <v>1475</v>
      </c>
      <c r="E546" s="158">
        <v>42610</v>
      </c>
      <c r="F546" s="167">
        <v>134200</v>
      </c>
    </row>
    <row r="547" spans="1:6" ht="17.100000000000001" customHeight="1">
      <c r="A547" s="117" t="s">
        <v>20</v>
      </c>
      <c r="B547" s="127"/>
      <c r="C547" s="127"/>
      <c r="D547" s="115" t="s">
        <v>1476</v>
      </c>
      <c r="E547" s="158">
        <v>42610</v>
      </c>
      <c r="F547" s="167">
        <v>217500</v>
      </c>
    </row>
    <row r="548" spans="1:6" ht="17.100000000000001" customHeight="1">
      <c r="A548" s="117" t="s">
        <v>20</v>
      </c>
      <c r="B548" s="127"/>
      <c r="C548" s="127"/>
      <c r="D548" s="115" t="s">
        <v>1477</v>
      </c>
      <c r="E548" s="158">
        <v>42612</v>
      </c>
      <c r="F548" s="167">
        <v>129000</v>
      </c>
    </row>
    <row r="549" spans="1:6" ht="17.100000000000001" customHeight="1">
      <c r="A549" s="117" t="s">
        <v>20</v>
      </c>
      <c r="B549" s="127"/>
      <c r="C549" s="127"/>
      <c r="D549" s="115" t="s">
        <v>1478</v>
      </c>
      <c r="E549" s="158">
        <v>42622</v>
      </c>
      <c r="F549" s="167">
        <v>310000</v>
      </c>
    </row>
    <row r="550" spans="1:6" ht="17.100000000000001" customHeight="1">
      <c r="A550" s="117" t="s">
        <v>20</v>
      </c>
      <c r="B550" s="168"/>
      <c r="C550" s="168"/>
      <c r="D550" s="169" t="s">
        <v>1209</v>
      </c>
      <c r="E550" s="158">
        <v>42667</v>
      </c>
      <c r="F550" s="167">
        <v>550000</v>
      </c>
    </row>
    <row r="551" spans="1:6" ht="17.100000000000001" customHeight="1">
      <c r="A551" s="117" t="s">
        <v>20</v>
      </c>
      <c r="B551" s="168"/>
      <c r="C551" s="168"/>
      <c r="D551" s="169" t="s">
        <v>1224</v>
      </c>
      <c r="E551" s="159" t="s">
        <v>1247</v>
      </c>
      <c r="F551" s="170">
        <v>1023000</v>
      </c>
    </row>
    <row r="552" spans="1:6" ht="17.100000000000001" customHeight="1">
      <c r="A552" s="117" t="s">
        <v>20</v>
      </c>
      <c r="B552" s="168"/>
      <c r="C552" s="168"/>
      <c r="D552" s="169" t="s">
        <v>1225</v>
      </c>
      <c r="E552" s="159" t="s">
        <v>1247</v>
      </c>
      <c r="F552" s="170">
        <v>550000</v>
      </c>
    </row>
    <row r="553" spans="1:6" ht="17.100000000000001" customHeight="1">
      <c r="A553" s="117" t="s">
        <v>20</v>
      </c>
      <c r="B553" s="168"/>
      <c r="C553" s="168"/>
      <c r="D553" s="169" t="s">
        <v>1226</v>
      </c>
      <c r="E553" s="159" t="s">
        <v>1248</v>
      </c>
      <c r="F553" s="170">
        <v>5187860</v>
      </c>
    </row>
    <row r="554" spans="1:6" ht="17.100000000000001" customHeight="1">
      <c r="A554" s="117" t="s">
        <v>20</v>
      </c>
      <c r="B554" s="168"/>
      <c r="C554" s="168"/>
      <c r="D554" s="169" t="s">
        <v>1227</v>
      </c>
      <c r="E554" s="159" t="s">
        <v>1249</v>
      </c>
      <c r="F554" s="170">
        <v>7442000</v>
      </c>
    </row>
    <row r="555" spans="1:6" ht="17.100000000000001" customHeight="1">
      <c r="A555" s="117" t="s">
        <v>20</v>
      </c>
      <c r="B555" s="168"/>
      <c r="C555" s="168"/>
      <c r="D555" s="169" t="s">
        <v>1228</v>
      </c>
      <c r="E555" s="159" t="s">
        <v>1250</v>
      </c>
      <c r="F555" s="170">
        <v>9627000</v>
      </c>
    </row>
    <row r="556" spans="1:6" ht="17.100000000000001" customHeight="1">
      <c r="A556" s="117" t="s">
        <v>20</v>
      </c>
      <c r="B556" s="168"/>
      <c r="C556" s="168"/>
      <c r="D556" s="169" t="s">
        <v>1229</v>
      </c>
      <c r="E556" s="159" t="s">
        <v>1251</v>
      </c>
      <c r="F556" s="170">
        <v>11278160</v>
      </c>
    </row>
    <row r="557" spans="1:6" ht="17.100000000000001" customHeight="1">
      <c r="A557" s="117" t="s">
        <v>20</v>
      </c>
      <c r="B557" s="168"/>
      <c r="C557" s="168"/>
      <c r="D557" s="169" t="s">
        <v>1230</v>
      </c>
      <c r="E557" s="159" t="s">
        <v>1252</v>
      </c>
      <c r="F557" s="170">
        <v>3640000</v>
      </c>
    </row>
    <row r="558" spans="1:6" ht="17.100000000000001" customHeight="1">
      <c r="A558" s="117" t="s">
        <v>20</v>
      </c>
      <c r="B558" s="168"/>
      <c r="C558" s="168"/>
      <c r="D558" s="169" t="s">
        <v>1231</v>
      </c>
      <c r="E558" s="159" t="s">
        <v>1252</v>
      </c>
      <c r="F558" s="170">
        <v>2900000</v>
      </c>
    </row>
    <row r="559" spans="1:6" ht="17.100000000000001" customHeight="1">
      <c r="A559" s="117" t="s">
        <v>20</v>
      </c>
      <c r="B559" s="168"/>
      <c r="C559" s="168"/>
      <c r="D559" s="169" t="s">
        <v>1232</v>
      </c>
      <c r="E559" s="159" t="s">
        <v>1253</v>
      </c>
      <c r="F559" s="170">
        <v>2482000</v>
      </c>
    </row>
    <row r="560" spans="1:6" ht="17.100000000000001" customHeight="1">
      <c r="A560" s="117" t="s">
        <v>20</v>
      </c>
      <c r="B560" s="168"/>
      <c r="C560" s="168"/>
      <c r="D560" s="169" t="s">
        <v>1233</v>
      </c>
      <c r="E560" s="159" t="s">
        <v>1254</v>
      </c>
      <c r="F560" s="170">
        <v>3160000</v>
      </c>
    </row>
    <row r="561" spans="1:6" ht="17.100000000000001" customHeight="1">
      <c r="A561" s="117" t="s">
        <v>20</v>
      </c>
      <c r="B561" s="168"/>
      <c r="C561" s="168"/>
      <c r="D561" s="169" t="s">
        <v>1234</v>
      </c>
      <c r="E561" s="159" t="s">
        <v>1255</v>
      </c>
      <c r="F561" s="170">
        <v>7599200</v>
      </c>
    </row>
    <row r="562" spans="1:6" ht="17.100000000000001" customHeight="1">
      <c r="A562" s="117" t="s">
        <v>20</v>
      </c>
      <c r="B562" s="168"/>
      <c r="C562" s="168"/>
      <c r="D562" s="169" t="s">
        <v>1235</v>
      </c>
      <c r="E562" s="159" t="s">
        <v>1256</v>
      </c>
      <c r="F562" s="170">
        <v>1980000</v>
      </c>
    </row>
    <row r="563" spans="1:6" ht="17.100000000000001" customHeight="1">
      <c r="A563" s="117" t="s">
        <v>20</v>
      </c>
      <c r="B563" s="168"/>
      <c r="C563" s="168"/>
      <c r="D563" s="169" t="s">
        <v>1236</v>
      </c>
      <c r="E563" s="159" t="s">
        <v>1256</v>
      </c>
      <c r="F563" s="170">
        <v>786000</v>
      </c>
    </row>
    <row r="564" spans="1:6" ht="17.100000000000001" customHeight="1">
      <c r="A564" s="117" t="s">
        <v>20</v>
      </c>
      <c r="B564" s="168"/>
      <c r="C564" s="168"/>
      <c r="D564" s="169" t="s">
        <v>1237</v>
      </c>
      <c r="E564" s="159" t="s">
        <v>1257</v>
      </c>
      <c r="F564" s="170">
        <v>24990540</v>
      </c>
    </row>
    <row r="565" spans="1:6" ht="17.100000000000001" customHeight="1">
      <c r="A565" s="117" t="s">
        <v>20</v>
      </c>
      <c r="B565" s="168"/>
      <c r="C565" s="168"/>
      <c r="D565" s="169" t="s">
        <v>1238</v>
      </c>
      <c r="E565" s="159" t="s">
        <v>1258</v>
      </c>
      <c r="F565" s="170">
        <v>1960000</v>
      </c>
    </row>
    <row r="566" spans="1:6" ht="17.100000000000001" customHeight="1">
      <c r="A566" s="117" t="s">
        <v>20</v>
      </c>
      <c r="B566" s="168"/>
      <c r="C566" s="168"/>
      <c r="D566" s="169" t="s">
        <v>1239</v>
      </c>
      <c r="E566" s="159" t="s">
        <v>1259</v>
      </c>
      <c r="F566" s="170">
        <v>290000</v>
      </c>
    </row>
    <row r="567" spans="1:6" ht="17.100000000000001" customHeight="1">
      <c r="A567" s="117" t="s">
        <v>20</v>
      </c>
      <c r="B567" s="168"/>
      <c r="C567" s="168"/>
      <c r="D567" s="169" t="s">
        <v>1240</v>
      </c>
      <c r="E567" s="159" t="s">
        <v>1260</v>
      </c>
      <c r="F567" s="170">
        <v>14500000</v>
      </c>
    </row>
    <row r="568" spans="1:6" ht="17.100000000000001" customHeight="1">
      <c r="A568" s="117" t="s">
        <v>20</v>
      </c>
      <c r="B568" s="168"/>
      <c r="C568" s="168"/>
      <c r="D568" s="169" t="s">
        <v>1241</v>
      </c>
      <c r="E568" s="159" t="s">
        <v>1261</v>
      </c>
      <c r="F568" s="170">
        <v>6167470</v>
      </c>
    </row>
    <row r="569" spans="1:6" ht="17.100000000000001" customHeight="1">
      <c r="A569" s="117" t="s">
        <v>20</v>
      </c>
      <c r="B569" s="168"/>
      <c r="C569" s="168"/>
      <c r="D569" s="169" t="s">
        <v>1242</v>
      </c>
      <c r="E569" s="159" t="s">
        <v>1262</v>
      </c>
      <c r="F569" s="170">
        <v>1936000</v>
      </c>
    </row>
    <row r="570" spans="1:6" ht="17.100000000000001" customHeight="1">
      <c r="A570" s="117" t="s">
        <v>20</v>
      </c>
      <c r="B570" s="168"/>
      <c r="C570" s="168"/>
      <c r="D570" s="169" t="s">
        <v>1243</v>
      </c>
      <c r="E570" s="159" t="s">
        <v>1263</v>
      </c>
      <c r="F570" s="170">
        <v>1668510</v>
      </c>
    </row>
    <row r="571" spans="1:6" ht="17.100000000000001" customHeight="1">
      <c r="A571" s="117" t="s">
        <v>20</v>
      </c>
      <c r="B571" s="168"/>
      <c r="C571" s="168"/>
      <c r="D571" s="169" t="s">
        <v>1244</v>
      </c>
      <c r="E571" s="159" t="s">
        <v>1264</v>
      </c>
      <c r="F571" s="170">
        <v>1430000</v>
      </c>
    </row>
    <row r="572" spans="1:6" ht="17.100000000000001" customHeight="1">
      <c r="A572" s="117" t="s">
        <v>20</v>
      </c>
      <c r="B572" s="168"/>
      <c r="C572" s="168"/>
      <c r="D572" s="169" t="s">
        <v>1245</v>
      </c>
      <c r="E572" s="159" t="s">
        <v>1265</v>
      </c>
      <c r="F572" s="170">
        <v>8323310</v>
      </c>
    </row>
    <row r="573" spans="1:6" ht="17.100000000000001" customHeight="1">
      <c r="A573" s="117" t="s">
        <v>20</v>
      </c>
      <c r="B573" s="168"/>
      <c r="C573" s="168"/>
      <c r="D573" s="171" t="s">
        <v>1246</v>
      </c>
      <c r="E573" s="159" t="s">
        <v>1266</v>
      </c>
      <c r="F573" s="170">
        <v>1573000</v>
      </c>
    </row>
    <row r="574" spans="1:6" ht="17.100000000000001" customHeight="1">
      <c r="A574" s="117" t="s">
        <v>20</v>
      </c>
      <c r="B574" s="168"/>
      <c r="C574" s="168"/>
      <c r="D574" s="172" t="s">
        <v>1479</v>
      </c>
      <c r="E574" s="159">
        <v>43006</v>
      </c>
      <c r="F574" s="170">
        <v>1496000</v>
      </c>
    </row>
    <row r="575" spans="1:6" ht="17.100000000000001" customHeight="1">
      <c r="A575" s="117" t="s">
        <v>20</v>
      </c>
      <c r="B575" s="168"/>
      <c r="C575" s="168"/>
      <c r="D575" s="172" t="s">
        <v>1480</v>
      </c>
      <c r="E575" s="159">
        <v>43025</v>
      </c>
      <c r="F575" s="170">
        <v>1990000</v>
      </c>
    </row>
    <row r="576" spans="1:6" ht="17.100000000000001" customHeight="1">
      <c r="A576" s="117" t="s">
        <v>20</v>
      </c>
      <c r="B576" s="168"/>
      <c r="C576" s="168"/>
      <c r="D576" s="169" t="s">
        <v>1343</v>
      </c>
      <c r="E576" s="159">
        <v>43055</v>
      </c>
      <c r="F576" s="170">
        <v>11198000</v>
      </c>
    </row>
    <row r="577" spans="1:6" ht="17.100000000000001" customHeight="1">
      <c r="A577" s="173" t="s">
        <v>20</v>
      </c>
      <c r="B577" s="174"/>
      <c r="C577" s="174"/>
      <c r="D577" s="175" t="s">
        <v>1343</v>
      </c>
      <c r="E577" s="142">
        <v>43055</v>
      </c>
      <c r="F577" s="176">
        <v>1815000</v>
      </c>
    </row>
    <row r="578" spans="1:6" ht="17.100000000000001" customHeight="1">
      <c r="A578" s="130" t="s">
        <v>20</v>
      </c>
      <c r="B578" s="127"/>
      <c r="C578" s="127"/>
      <c r="D578" s="177" t="s">
        <v>1342</v>
      </c>
      <c r="E578" s="178">
        <v>43055</v>
      </c>
      <c r="F578" s="179">
        <v>2500000</v>
      </c>
    </row>
    <row r="579" spans="1:6" ht="17.100000000000001" customHeight="1">
      <c r="A579" s="130" t="s">
        <v>20</v>
      </c>
      <c r="B579" s="127"/>
      <c r="C579" s="127"/>
      <c r="D579" s="177" t="s">
        <v>1481</v>
      </c>
      <c r="E579" s="178">
        <v>43061</v>
      </c>
      <c r="F579" s="179">
        <v>344900</v>
      </c>
    </row>
    <row r="580" spans="1:6" ht="17.100000000000001" customHeight="1">
      <c r="A580" s="130" t="s">
        <v>1327</v>
      </c>
      <c r="B580" s="127"/>
      <c r="C580" s="127"/>
      <c r="D580" s="180" t="s">
        <v>1341</v>
      </c>
      <c r="E580" s="178">
        <v>43119</v>
      </c>
      <c r="F580" s="181">
        <v>3300000</v>
      </c>
    </row>
    <row r="581" spans="1:6" ht="17.100000000000001" customHeight="1">
      <c r="A581" s="130" t="s">
        <v>1327</v>
      </c>
      <c r="B581" s="127"/>
      <c r="C581" s="127"/>
      <c r="D581" s="180" t="s">
        <v>1320</v>
      </c>
      <c r="E581" s="178">
        <v>43133</v>
      </c>
      <c r="F581" s="181">
        <v>770000</v>
      </c>
    </row>
    <row r="582" spans="1:6" ht="17.100000000000001" customHeight="1">
      <c r="A582" s="130" t="s">
        <v>1327</v>
      </c>
      <c r="B582" s="127"/>
      <c r="C582" s="127"/>
      <c r="D582" s="180" t="s">
        <v>1321</v>
      </c>
      <c r="E582" s="178">
        <v>43137</v>
      </c>
      <c r="F582" s="181">
        <v>380000</v>
      </c>
    </row>
    <row r="583" spans="1:6" ht="17.100000000000001" customHeight="1">
      <c r="A583" s="130" t="s">
        <v>1327</v>
      </c>
      <c r="B583" s="127"/>
      <c r="C583" s="127"/>
      <c r="D583" s="182" t="s">
        <v>1301</v>
      </c>
      <c r="E583" s="178">
        <v>43140</v>
      </c>
      <c r="F583" s="181">
        <v>1980000</v>
      </c>
    </row>
    <row r="584" spans="1:6" ht="17.100000000000001" customHeight="1">
      <c r="A584" s="130" t="s">
        <v>1327</v>
      </c>
      <c r="B584" s="127"/>
      <c r="C584" s="127"/>
      <c r="D584" s="182" t="s">
        <v>1302</v>
      </c>
      <c r="E584" s="178">
        <v>43139</v>
      </c>
      <c r="F584" s="181">
        <v>529840</v>
      </c>
    </row>
    <row r="585" spans="1:6" ht="17.100000000000001" customHeight="1">
      <c r="A585" s="130" t="s">
        <v>1327</v>
      </c>
      <c r="B585" s="127"/>
      <c r="C585" s="127"/>
      <c r="D585" s="182" t="s">
        <v>1303</v>
      </c>
      <c r="E585" s="178">
        <v>43140</v>
      </c>
      <c r="F585" s="181">
        <v>2868000</v>
      </c>
    </row>
    <row r="586" spans="1:6" ht="17.100000000000001" customHeight="1">
      <c r="A586" s="130" t="s">
        <v>1327</v>
      </c>
      <c r="B586" s="127"/>
      <c r="C586" s="127"/>
      <c r="D586" s="182" t="s">
        <v>1322</v>
      </c>
      <c r="E586" s="178">
        <v>43140</v>
      </c>
      <c r="F586" s="181">
        <v>1040000</v>
      </c>
    </row>
    <row r="587" spans="1:6" ht="17.100000000000001" customHeight="1">
      <c r="A587" s="130" t="s">
        <v>1327</v>
      </c>
      <c r="B587" s="127"/>
      <c r="C587" s="127"/>
      <c r="D587" s="182" t="s">
        <v>1304</v>
      </c>
      <c r="E587" s="178">
        <v>43140</v>
      </c>
      <c r="F587" s="181">
        <v>1900000</v>
      </c>
    </row>
    <row r="588" spans="1:6" ht="17.100000000000001" customHeight="1">
      <c r="A588" s="130" t="s">
        <v>1327</v>
      </c>
      <c r="B588" s="127"/>
      <c r="C588" s="127"/>
      <c r="D588" s="182" t="s">
        <v>1305</v>
      </c>
      <c r="E588" s="178">
        <v>43140</v>
      </c>
      <c r="F588" s="181">
        <v>1630000</v>
      </c>
    </row>
    <row r="589" spans="1:6" ht="17.100000000000001" customHeight="1">
      <c r="A589" s="130" t="s">
        <v>1327</v>
      </c>
      <c r="B589" s="127"/>
      <c r="C589" s="127"/>
      <c r="D589" s="182" t="s">
        <v>1306</v>
      </c>
      <c r="E589" s="178">
        <v>43140</v>
      </c>
      <c r="F589" s="181">
        <v>1320000</v>
      </c>
    </row>
    <row r="590" spans="1:6" ht="17.100000000000001" customHeight="1">
      <c r="A590" s="130" t="s">
        <v>1327</v>
      </c>
      <c r="B590" s="127"/>
      <c r="C590" s="127"/>
      <c r="D590" s="182" t="s">
        <v>1307</v>
      </c>
      <c r="E590" s="178">
        <v>43140</v>
      </c>
      <c r="F590" s="181">
        <v>2125000</v>
      </c>
    </row>
    <row r="591" spans="1:6" ht="17.100000000000001" customHeight="1">
      <c r="A591" s="130" t="s">
        <v>1327</v>
      </c>
      <c r="B591" s="127"/>
      <c r="C591" s="127"/>
      <c r="D591" s="182" t="s">
        <v>1308</v>
      </c>
      <c r="E591" s="178">
        <v>43140</v>
      </c>
      <c r="F591" s="181">
        <v>936000</v>
      </c>
    </row>
    <row r="592" spans="1:6" ht="17.100000000000001" customHeight="1">
      <c r="A592" s="130" t="s">
        <v>1327</v>
      </c>
      <c r="B592" s="127"/>
      <c r="C592" s="127"/>
      <c r="D592" s="182" t="s">
        <v>1309</v>
      </c>
      <c r="E592" s="178">
        <v>43140</v>
      </c>
      <c r="F592" s="181">
        <v>600000</v>
      </c>
    </row>
    <row r="593" spans="1:6" ht="17.100000000000001" customHeight="1">
      <c r="A593" s="130" t="s">
        <v>1327</v>
      </c>
      <c r="B593" s="127"/>
      <c r="C593" s="127"/>
      <c r="D593" s="182" t="s">
        <v>1310</v>
      </c>
      <c r="E593" s="178">
        <v>43150</v>
      </c>
      <c r="F593" s="181">
        <v>1497000</v>
      </c>
    </row>
    <row r="594" spans="1:6" ht="17.100000000000001" customHeight="1">
      <c r="A594" s="130" t="s">
        <v>1327</v>
      </c>
      <c r="B594" s="127"/>
      <c r="C594" s="127"/>
      <c r="D594" s="182" t="s">
        <v>1311</v>
      </c>
      <c r="E594" s="178">
        <v>43153</v>
      </c>
      <c r="F594" s="181">
        <v>3600800</v>
      </c>
    </row>
    <row r="595" spans="1:6" ht="17.100000000000001" customHeight="1">
      <c r="A595" s="130" t="s">
        <v>1327</v>
      </c>
      <c r="B595" s="127"/>
      <c r="C595" s="127"/>
      <c r="D595" s="182" t="s">
        <v>1312</v>
      </c>
      <c r="E595" s="178">
        <v>43150</v>
      </c>
      <c r="F595" s="181">
        <v>9993500</v>
      </c>
    </row>
    <row r="596" spans="1:6" ht="17.100000000000001" customHeight="1">
      <c r="A596" s="130" t="s">
        <v>1327</v>
      </c>
      <c r="B596" s="127"/>
      <c r="C596" s="127"/>
      <c r="D596" s="182" t="s">
        <v>1313</v>
      </c>
      <c r="E596" s="178">
        <v>43153</v>
      </c>
      <c r="F596" s="181">
        <v>20686980</v>
      </c>
    </row>
    <row r="597" spans="1:6" ht="17.100000000000001" customHeight="1">
      <c r="A597" s="130" t="s">
        <v>1327</v>
      </c>
      <c r="B597" s="127"/>
      <c r="C597" s="127"/>
      <c r="D597" s="182" t="s">
        <v>1323</v>
      </c>
      <c r="E597" s="178">
        <v>43165</v>
      </c>
      <c r="F597" s="181">
        <v>2570000</v>
      </c>
    </row>
    <row r="598" spans="1:6" ht="17.100000000000001" customHeight="1">
      <c r="A598" s="130" t="s">
        <v>1327</v>
      </c>
      <c r="B598" s="127"/>
      <c r="C598" s="127"/>
      <c r="D598" s="182" t="s">
        <v>1344</v>
      </c>
      <c r="E598" s="178">
        <v>43166</v>
      </c>
      <c r="F598" s="181">
        <v>1914000</v>
      </c>
    </row>
    <row r="599" spans="1:6" ht="17.100000000000001" customHeight="1">
      <c r="A599" s="130" t="s">
        <v>1327</v>
      </c>
      <c r="B599" s="127"/>
      <c r="C599" s="127"/>
      <c r="D599" s="182" t="s">
        <v>1345</v>
      </c>
      <c r="E599" s="178">
        <v>43168</v>
      </c>
      <c r="F599" s="181">
        <v>830000</v>
      </c>
    </row>
    <row r="600" spans="1:6" ht="17.100000000000001" customHeight="1">
      <c r="A600" s="130" t="s">
        <v>1327</v>
      </c>
      <c r="B600" s="127"/>
      <c r="C600" s="127"/>
      <c r="D600" s="182" t="s">
        <v>1346</v>
      </c>
      <c r="E600" s="178">
        <v>43185</v>
      </c>
      <c r="F600" s="181">
        <v>2310000</v>
      </c>
    </row>
    <row r="601" spans="1:6" ht="17.100000000000001" customHeight="1">
      <c r="A601" s="130" t="s">
        <v>1327</v>
      </c>
      <c r="B601" s="127"/>
      <c r="C601" s="127"/>
      <c r="D601" s="182" t="s">
        <v>1347</v>
      </c>
      <c r="E601" s="178">
        <v>43186</v>
      </c>
      <c r="F601" s="181">
        <v>5000000</v>
      </c>
    </row>
    <row r="602" spans="1:6" ht="17.100000000000001" customHeight="1">
      <c r="A602" s="130" t="s">
        <v>1327</v>
      </c>
      <c r="B602" s="127"/>
      <c r="C602" s="127"/>
      <c r="D602" s="182" t="s">
        <v>1348</v>
      </c>
      <c r="E602" s="178">
        <v>43178</v>
      </c>
      <c r="F602" s="181">
        <v>11825000</v>
      </c>
    </row>
    <row r="603" spans="1:6" ht="17.100000000000001" customHeight="1">
      <c r="A603" s="130" t="s">
        <v>1327</v>
      </c>
      <c r="B603" s="127"/>
      <c r="C603" s="127"/>
      <c r="D603" s="182" t="s">
        <v>1314</v>
      </c>
      <c r="E603" s="178">
        <v>43178</v>
      </c>
      <c r="F603" s="181">
        <v>1290000</v>
      </c>
    </row>
    <row r="604" spans="1:6" ht="17.100000000000001" customHeight="1">
      <c r="A604" s="130" t="s">
        <v>1327</v>
      </c>
      <c r="B604" s="127"/>
      <c r="C604" s="127"/>
      <c r="D604" s="182" t="s">
        <v>1315</v>
      </c>
      <c r="E604" s="178">
        <v>43206</v>
      </c>
      <c r="F604" s="181">
        <v>1550000</v>
      </c>
    </row>
    <row r="605" spans="1:6" ht="17.100000000000001" customHeight="1">
      <c r="A605" s="130" t="s">
        <v>1327</v>
      </c>
      <c r="B605" s="127"/>
      <c r="C605" s="127"/>
      <c r="D605" s="182" t="s">
        <v>1324</v>
      </c>
      <c r="E605" s="178">
        <v>43194</v>
      </c>
      <c r="F605" s="181">
        <v>12833000</v>
      </c>
    </row>
    <row r="606" spans="1:6" ht="17.100000000000001" customHeight="1">
      <c r="A606" s="130" t="s">
        <v>1327</v>
      </c>
      <c r="B606" s="127"/>
      <c r="C606" s="127"/>
      <c r="D606" s="182" t="s">
        <v>1316</v>
      </c>
      <c r="E606" s="178">
        <v>43201</v>
      </c>
      <c r="F606" s="181">
        <v>22306080</v>
      </c>
    </row>
    <row r="607" spans="1:6" ht="17.100000000000001" customHeight="1">
      <c r="A607" s="130" t="s">
        <v>1327</v>
      </c>
      <c r="B607" s="127"/>
      <c r="C607" s="127"/>
      <c r="D607" s="182" t="s">
        <v>1349</v>
      </c>
      <c r="E607" s="178">
        <v>43207</v>
      </c>
      <c r="F607" s="181">
        <v>16280000</v>
      </c>
    </row>
    <row r="608" spans="1:6" ht="17.100000000000001" customHeight="1">
      <c r="A608" s="130" t="s">
        <v>1327</v>
      </c>
      <c r="B608" s="127"/>
      <c r="C608" s="127"/>
      <c r="D608" s="182" t="s">
        <v>1350</v>
      </c>
      <c r="E608" s="178">
        <v>43216</v>
      </c>
      <c r="F608" s="181">
        <v>3982000</v>
      </c>
    </row>
    <row r="609" spans="1:6" ht="17.100000000000001" customHeight="1">
      <c r="A609" s="130" t="s">
        <v>1327</v>
      </c>
      <c r="B609" s="127"/>
      <c r="C609" s="127"/>
      <c r="D609" s="182" t="s">
        <v>1351</v>
      </c>
      <c r="E609" s="178">
        <v>43228</v>
      </c>
      <c r="F609" s="181">
        <v>3980000</v>
      </c>
    </row>
    <row r="610" spans="1:6" ht="17.100000000000001" customHeight="1">
      <c r="A610" s="130" t="s">
        <v>1327</v>
      </c>
      <c r="B610" s="127"/>
      <c r="C610" s="127"/>
      <c r="D610" s="182" t="s">
        <v>1352</v>
      </c>
      <c r="E610" s="178">
        <v>43243</v>
      </c>
      <c r="F610" s="181">
        <v>10098000</v>
      </c>
    </row>
    <row r="611" spans="1:6" ht="17.100000000000001" customHeight="1">
      <c r="A611" s="130" t="s">
        <v>1327</v>
      </c>
      <c r="B611" s="127"/>
      <c r="C611" s="127"/>
      <c r="D611" s="182" t="s">
        <v>1353</v>
      </c>
      <c r="E611" s="178">
        <v>43251</v>
      </c>
      <c r="F611" s="181">
        <v>613800</v>
      </c>
    </row>
    <row r="612" spans="1:6" ht="17.100000000000001" customHeight="1">
      <c r="A612" s="130" t="s">
        <v>1327</v>
      </c>
      <c r="B612" s="127"/>
      <c r="C612" s="127"/>
      <c r="D612" s="182" t="s">
        <v>1317</v>
      </c>
      <c r="E612" s="178">
        <v>43259</v>
      </c>
      <c r="F612" s="181">
        <v>1122000</v>
      </c>
    </row>
    <row r="613" spans="1:6" ht="17.100000000000001" customHeight="1">
      <c r="A613" s="130" t="s">
        <v>1327</v>
      </c>
      <c r="B613" s="127"/>
      <c r="C613" s="127"/>
      <c r="D613" s="182" t="s">
        <v>1318</v>
      </c>
      <c r="E613" s="178">
        <v>43258</v>
      </c>
      <c r="F613" s="181">
        <v>3488730</v>
      </c>
    </row>
    <row r="614" spans="1:6" ht="17.100000000000001" customHeight="1">
      <c r="A614" s="130" t="s">
        <v>1327</v>
      </c>
      <c r="B614" s="127"/>
      <c r="C614" s="127"/>
      <c r="D614" s="182" t="s">
        <v>1325</v>
      </c>
      <c r="E614" s="178">
        <v>43292</v>
      </c>
      <c r="F614" s="181">
        <v>9262750</v>
      </c>
    </row>
    <row r="615" spans="1:6" ht="17.100000000000001" customHeight="1">
      <c r="A615" s="130" t="s">
        <v>1327</v>
      </c>
      <c r="B615" s="127"/>
      <c r="C615" s="127"/>
      <c r="D615" s="182" t="s">
        <v>1378</v>
      </c>
      <c r="E615" s="178">
        <v>43304</v>
      </c>
      <c r="F615" s="181">
        <v>17160000</v>
      </c>
    </row>
    <row r="616" spans="1:6" ht="17.100000000000001" customHeight="1">
      <c r="A616" s="130" t="s">
        <v>1327</v>
      </c>
      <c r="B616" s="127"/>
      <c r="C616" s="127"/>
      <c r="D616" s="182" t="s">
        <v>1379</v>
      </c>
      <c r="E616" s="178">
        <v>43343</v>
      </c>
      <c r="F616" s="181">
        <v>2400000</v>
      </c>
    </row>
    <row r="617" spans="1:6" ht="17.100000000000001" customHeight="1">
      <c r="A617" s="130" t="s">
        <v>1327</v>
      </c>
      <c r="B617" s="127"/>
      <c r="C617" s="127"/>
      <c r="D617" s="182" t="s">
        <v>1380</v>
      </c>
      <c r="E617" s="178">
        <v>43292</v>
      </c>
      <c r="F617" s="181">
        <v>486790</v>
      </c>
    </row>
    <row r="618" spans="1:6" ht="17.100000000000001" customHeight="1">
      <c r="A618" s="130" t="s">
        <v>1327</v>
      </c>
      <c r="B618" s="127"/>
      <c r="C618" s="127"/>
      <c r="D618" s="182" t="s">
        <v>1372</v>
      </c>
      <c r="E618" s="178">
        <v>43304</v>
      </c>
      <c r="F618" s="181">
        <v>4840000</v>
      </c>
    </row>
    <row r="619" spans="1:6" ht="17.100000000000001" customHeight="1">
      <c r="A619" s="130" t="s">
        <v>1327</v>
      </c>
      <c r="B619" s="127"/>
      <c r="C619" s="127"/>
      <c r="D619" s="182" t="s">
        <v>1331</v>
      </c>
      <c r="E619" s="178">
        <v>43343</v>
      </c>
      <c r="F619" s="181">
        <v>1670000</v>
      </c>
    </row>
    <row r="620" spans="1:6" ht="17.100000000000001" customHeight="1">
      <c r="A620" s="130" t="s">
        <v>1327</v>
      </c>
      <c r="B620" s="127"/>
      <c r="C620" s="127"/>
      <c r="D620" s="182" t="s">
        <v>1319</v>
      </c>
      <c r="E620" s="178">
        <v>43322</v>
      </c>
      <c r="F620" s="181">
        <v>14930000</v>
      </c>
    </row>
    <row r="621" spans="1:6" ht="17.100000000000001" customHeight="1">
      <c r="A621" s="130" t="s">
        <v>1327</v>
      </c>
      <c r="B621" s="127"/>
      <c r="C621" s="127"/>
      <c r="D621" s="182" t="s">
        <v>1326</v>
      </c>
      <c r="E621" s="178">
        <v>43311</v>
      </c>
      <c r="F621" s="181">
        <v>1750000</v>
      </c>
    </row>
    <row r="622" spans="1:6" ht="17.100000000000001" customHeight="1">
      <c r="A622" s="130" t="s">
        <v>1327</v>
      </c>
      <c r="B622" s="127"/>
      <c r="C622" s="127"/>
      <c r="D622" s="182" t="s">
        <v>1377</v>
      </c>
      <c r="E622" s="178">
        <v>43349</v>
      </c>
      <c r="F622" s="181">
        <v>1950000</v>
      </c>
    </row>
    <row r="623" spans="1:6" ht="17.100000000000001" customHeight="1">
      <c r="A623" s="130" t="s">
        <v>1327</v>
      </c>
      <c r="B623" s="127"/>
      <c r="C623" s="127"/>
      <c r="D623" s="182" t="s">
        <v>1376</v>
      </c>
      <c r="E623" s="178">
        <v>43411</v>
      </c>
      <c r="F623" s="114">
        <v>7632000</v>
      </c>
    </row>
    <row r="624" spans="1:6" ht="17.100000000000001" customHeight="1">
      <c r="A624" s="130" t="s">
        <v>1327</v>
      </c>
      <c r="B624" s="127"/>
      <c r="C624" s="127"/>
      <c r="D624" s="182" t="s">
        <v>1354</v>
      </c>
      <c r="E624" s="132">
        <v>43493</v>
      </c>
      <c r="F624" s="133">
        <v>2640000</v>
      </c>
    </row>
    <row r="625" spans="1:6" ht="17.100000000000001" customHeight="1">
      <c r="A625" s="130" t="s">
        <v>1327</v>
      </c>
      <c r="B625" s="127"/>
      <c r="C625" s="127"/>
      <c r="D625" s="182" t="s">
        <v>1355</v>
      </c>
      <c r="E625" s="132">
        <v>43493</v>
      </c>
      <c r="F625" s="133">
        <v>2360000</v>
      </c>
    </row>
    <row r="626" spans="1:6" ht="17.100000000000001" customHeight="1">
      <c r="A626" s="130" t="s">
        <v>1327</v>
      </c>
      <c r="B626" s="127"/>
      <c r="C626" s="127"/>
      <c r="D626" s="182" t="s">
        <v>1356</v>
      </c>
      <c r="E626" s="132">
        <v>43523</v>
      </c>
      <c r="F626" s="133">
        <v>1200000</v>
      </c>
    </row>
    <row r="627" spans="1:6" ht="17.100000000000001" customHeight="1">
      <c r="A627" s="130" t="s">
        <v>1327</v>
      </c>
      <c r="B627" s="127"/>
      <c r="C627" s="127"/>
      <c r="D627" s="182" t="s">
        <v>1357</v>
      </c>
      <c r="E627" s="132">
        <v>43535</v>
      </c>
      <c r="F627" s="133">
        <v>6609000</v>
      </c>
    </row>
    <row r="628" spans="1:6" ht="17.100000000000001" customHeight="1">
      <c r="A628" s="130" t="s">
        <v>1327</v>
      </c>
      <c r="B628" s="127"/>
      <c r="C628" s="127"/>
      <c r="D628" s="182" t="s">
        <v>1358</v>
      </c>
      <c r="E628" s="132">
        <v>43537</v>
      </c>
      <c r="F628" s="133">
        <v>38531950</v>
      </c>
    </row>
    <row r="629" spans="1:6" ht="17.100000000000001" customHeight="1">
      <c r="A629" s="130" t="s">
        <v>1327</v>
      </c>
      <c r="B629" s="127"/>
      <c r="C629" s="127"/>
      <c r="D629" s="182" t="s">
        <v>1360</v>
      </c>
      <c r="E629" s="132">
        <v>43542</v>
      </c>
      <c r="F629" s="133">
        <v>2167000</v>
      </c>
    </row>
    <row r="630" spans="1:6" ht="17.100000000000001" customHeight="1">
      <c r="A630" s="130" t="s">
        <v>1327</v>
      </c>
      <c r="B630" s="127"/>
      <c r="C630" s="127"/>
      <c r="D630" s="182" t="s">
        <v>1359</v>
      </c>
      <c r="E630" s="132">
        <v>43542</v>
      </c>
      <c r="F630" s="133">
        <v>1441500</v>
      </c>
    </row>
    <row r="631" spans="1:6" ht="17.100000000000001" customHeight="1">
      <c r="A631" s="130" t="s">
        <v>1327</v>
      </c>
      <c r="B631" s="127"/>
      <c r="C631" s="127"/>
      <c r="D631" s="182" t="s">
        <v>1361</v>
      </c>
      <c r="E631" s="132">
        <v>43546</v>
      </c>
      <c r="F631" s="133">
        <v>3280000</v>
      </c>
    </row>
    <row r="632" spans="1:6" ht="17.100000000000001" customHeight="1">
      <c r="A632" s="130" t="s">
        <v>1327</v>
      </c>
      <c r="B632" s="127"/>
      <c r="C632" s="127"/>
      <c r="D632" s="182" t="s">
        <v>1358</v>
      </c>
      <c r="E632" s="132">
        <v>43551</v>
      </c>
      <c r="F632" s="133">
        <v>1460000</v>
      </c>
    </row>
    <row r="633" spans="1:6" ht="17.100000000000001" customHeight="1">
      <c r="A633" s="130" t="s">
        <v>1327</v>
      </c>
      <c r="B633" s="127"/>
      <c r="C633" s="127"/>
      <c r="D633" s="182" t="s">
        <v>1362</v>
      </c>
      <c r="E633" s="132">
        <v>43574</v>
      </c>
      <c r="F633" s="133">
        <v>192000</v>
      </c>
    </row>
    <row r="634" spans="1:6" ht="17.100000000000001" customHeight="1">
      <c r="A634" s="130" t="s">
        <v>1327</v>
      </c>
      <c r="B634" s="127"/>
      <c r="C634" s="127"/>
      <c r="D634" s="182" t="s">
        <v>1333</v>
      </c>
      <c r="E634" s="132">
        <v>43595</v>
      </c>
      <c r="F634" s="133">
        <v>850000</v>
      </c>
    </row>
    <row r="635" spans="1:6" ht="17.100000000000001" customHeight="1">
      <c r="A635" s="130" t="s">
        <v>1327</v>
      </c>
      <c r="B635" s="127"/>
      <c r="C635" s="127"/>
      <c r="D635" s="182" t="s">
        <v>1333</v>
      </c>
      <c r="E635" s="132">
        <v>43595</v>
      </c>
      <c r="F635" s="133">
        <v>440000</v>
      </c>
    </row>
    <row r="636" spans="1:6" ht="17.100000000000001" customHeight="1">
      <c r="A636" s="130" t="s">
        <v>1327</v>
      </c>
      <c r="B636" s="127"/>
      <c r="C636" s="127"/>
      <c r="D636" s="182" t="s">
        <v>1363</v>
      </c>
      <c r="E636" s="132">
        <v>43600</v>
      </c>
      <c r="F636" s="133">
        <v>1658910</v>
      </c>
    </row>
    <row r="637" spans="1:6" ht="17.100000000000001" customHeight="1">
      <c r="A637" s="130" t="s">
        <v>1327</v>
      </c>
      <c r="B637" s="127"/>
      <c r="C637" s="127"/>
      <c r="D637" s="182" t="s">
        <v>1364</v>
      </c>
      <c r="E637" s="132">
        <v>43605</v>
      </c>
      <c r="F637" s="133">
        <v>3619440</v>
      </c>
    </row>
    <row r="638" spans="1:6" ht="17.100000000000001" customHeight="1">
      <c r="A638" s="130" t="s">
        <v>1327</v>
      </c>
      <c r="B638" s="127"/>
      <c r="C638" s="127"/>
      <c r="D638" s="182" t="s">
        <v>1364</v>
      </c>
      <c r="E638" s="132">
        <v>43605</v>
      </c>
      <c r="F638" s="133">
        <v>1568420</v>
      </c>
    </row>
    <row r="639" spans="1:6" ht="17.100000000000001" customHeight="1">
      <c r="A639" s="130" t="s">
        <v>1327</v>
      </c>
      <c r="B639" s="127"/>
      <c r="C639" s="127"/>
      <c r="D639" s="182" t="s">
        <v>1365</v>
      </c>
      <c r="E639" s="132">
        <v>43609</v>
      </c>
      <c r="F639" s="133">
        <v>946000</v>
      </c>
    </row>
    <row r="640" spans="1:6" ht="17.100000000000001" customHeight="1">
      <c r="A640" s="130" t="s">
        <v>1327</v>
      </c>
      <c r="B640" s="127"/>
      <c r="C640" s="127"/>
      <c r="D640" s="182" t="s">
        <v>1366</v>
      </c>
      <c r="E640" s="132">
        <v>43635</v>
      </c>
      <c r="F640" s="133">
        <v>440000</v>
      </c>
    </row>
    <row r="641" spans="1:6" ht="17.100000000000001" customHeight="1">
      <c r="A641" s="130" t="s">
        <v>1327</v>
      </c>
      <c r="B641" s="127"/>
      <c r="C641" s="127"/>
      <c r="D641" s="182" t="s">
        <v>1367</v>
      </c>
      <c r="E641" s="132">
        <v>43642</v>
      </c>
      <c r="F641" s="133">
        <v>1550000</v>
      </c>
    </row>
    <row r="642" spans="1:6" ht="17.100000000000001" customHeight="1">
      <c r="A642" s="130" t="s">
        <v>1327</v>
      </c>
      <c r="B642" s="127"/>
      <c r="C642" s="127"/>
      <c r="D642" s="182" t="s">
        <v>1368</v>
      </c>
      <c r="E642" s="132">
        <v>43647</v>
      </c>
      <c r="F642" s="133">
        <v>3217280</v>
      </c>
    </row>
    <row r="643" spans="1:6" ht="17.100000000000001" customHeight="1">
      <c r="A643" s="130" t="s">
        <v>1327</v>
      </c>
      <c r="B643" s="127"/>
      <c r="C643" s="127"/>
      <c r="D643" s="182" t="s">
        <v>1369</v>
      </c>
      <c r="E643" s="132">
        <v>43647</v>
      </c>
      <c r="F643" s="133">
        <v>3453640</v>
      </c>
    </row>
    <row r="644" spans="1:6" ht="17.100000000000001" customHeight="1">
      <c r="A644" s="130" t="s">
        <v>1327</v>
      </c>
      <c r="B644" s="127"/>
      <c r="C644" s="127"/>
      <c r="D644" s="182" t="s">
        <v>1370</v>
      </c>
      <c r="E644" s="132">
        <v>43656</v>
      </c>
      <c r="F644" s="133">
        <v>6160000</v>
      </c>
    </row>
    <row r="645" spans="1:6" ht="17.100000000000001" customHeight="1">
      <c r="A645" s="130" t="s">
        <v>1327</v>
      </c>
      <c r="B645" s="127"/>
      <c r="C645" s="127"/>
      <c r="D645" s="182" t="s">
        <v>1370</v>
      </c>
      <c r="E645" s="132">
        <v>43656</v>
      </c>
      <c r="F645" s="133">
        <v>1720000</v>
      </c>
    </row>
    <row r="646" spans="1:6" ht="17.100000000000001" customHeight="1">
      <c r="A646" s="130" t="s">
        <v>1327</v>
      </c>
      <c r="B646" s="127"/>
      <c r="C646" s="127"/>
      <c r="D646" s="182" t="s">
        <v>1482</v>
      </c>
      <c r="E646" s="132">
        <v>43696</v>
      </c>
      <c r="F646" s="133">
        <v>479000</v>
      </c>
    </row>
    <row r="647" spans="1:6" ht="17.100000000000001" customHeight="1">
      <c r="A647" s="130" t="s">
        <v>1327</v>
      </c>
      <c r="B647" s="127"/>
      <c r="C647" s="127"/>
      <c r="D647" s="131" t="s">
        <v>1381</v>
      </c>
      <c r="E647" s="132">
        <v>43697</v>
      </c>
      <c r="F647" s="133">
        <v>619200</v>
      </c>
    </row>
    <row r="648" spans="1:6" ht="17.100000000000001" customHeight="1">
      <c r="A648" s="130" t="s">
        <v>1327</v>
      </c>
      <c r="B648" s="127"/>
      <c r="C648" s="127"/>
      <c r="D648" s="131" t="s">
        <v>1382</v>
      </c>
      <c r="E648" s="132">
        <v>43714</v>
      </c>
      <c r="F648" s="133">
        <v>659510</v>
      </c>
    </row>
    <row r="649" spans="1:6" ht="17.100000000000001" customHeight="1">
      <c r="A649" s="130" t="s">
        <v>1327</v>
      </c>
      <c r="B649" s="127"/>
      <c r="C649" s="127"/>
      <c r="D649" s="131" t="s">
        <v>1383</v>
      </c>
      <c r="E649" s="132">
        <v>43756</v>
      </c>
      <c r="F649" s="133">
        <v>378840</v>
      </c>
    </row>
    <row r="650" spans="1:6" ht="17.100000000000001" customHeight="1">
      <c r="A650" s="130" t="s">
        <v>1327</v>
      </c>
      <c r="B650" s="127"/>
      <c r="C650" s="127"/>
      <c r="D650" s="131" t="s">
        <v>1384</v>
      </c>
      <c r="E650" s="132">
        <v>43762</v>
      </c>
      <c r="F650" s="133">
        <v>225000</v>
      </c>
    </row>
    <row r="651" spans="1:6" ht="17.100000000000001" customHeight="1">
      <c r="A651" s="130" t="s">
        <v>1327</v>
      </c>
      <c r="B651" s="127"/>
      <c r="C651" s="127"/>
      <c r="D651" s="131" t="s">
        <v>1385</v>
      </c>
      <c r="E651" s="132">
        <v>43810</v>
      </c>
      <c r="F651" s="133">
        <v>1408000</v>
      </c>
    </row>
    <row r="652" spans="1:6" ht="17.100000000000001" customHeight="1">
      <c r="A652" s="130" t="s">
        <v>1327</v>
      </c>
      <c r="B652" s="127"/>
      <c r="C652" s="127"/>
      <c r="D652" s="182" t="s">
        <v>1483</v>
      </c>
      <c r="E652" s="132">
        <v>43882</v>
      </c>
      <c r="F652" s="133">
        <v>1793000</v>
      </c>
    </row>
    <row r="653" spans="1:6" ht="17.100000000000001" customHeight="1">
      <c r="A653" s="130" t="s">
        <v>1327</v>
      </c>
      <c r="B653" s="127"/>
      <c r="C653" s="127"/>
      <c r="D653" s="182" t="s">
        <v>1484</v>
      </c>
      <c r="E653" s="132">
        <v>43896</v>
      </c>
      <c r="F653" s="133">
        <v>6303850</v>
      </c>
    </row>
    <row r="654" spans="1:6" ht="17.100000000000001" customHeight="1">
      <c r="A654" s="130" t="s">
        <v>1327</v>
      </c>
      <c r="B654" s="127"/>
      <c r="C654" s="127"/>
      <c r="D654" s="182" t="s">
        <v>1485</v>
      </c>
      <c r="E654" s="132">
        <v>43896</v>
      </c>
      <c r="F654" s="133">
        <v>1480000</v>
      </c>
    </row>
    <row r="655" spans="1:6" ht="17.100000000000001" customHeight="1">
      <c r="A655" s="130" t="s">
        <v>1327</v>
      </c>
      <c r="B655" s="127"/>
      <c r="C655" s="127"/>
      <c r="D655" s="182" t="s">
        <v>1486</v>
      </c>
      <c r="E655" s="132">
        <v>43903</v>
      </c>
      <c r="F655" s="133">
        <v>1980000</v>
      </c>
    </row>
    <row r="656" spans="1:6" ht="17.100000000000001" customHeight="1">
      <c r="A656" s="130" t="s">
        <v>1327</v>
      </c>
      <c r="B656" s="127"/>
      <c r="C656" s="127"/>
      <c r="D656" s="182" t="s">
        <v>1487</v>
      </c>
      <c r="E656" s="132">
        <v>43913</v>
      </c>
      <c r="F656" s="133">
        <v>3684790</v>
      </c>
    </row>
    <row r="657" spans="1:6" ht="17.100000000000001" customHeight="1">
      <c r="A657" s="130" t="s">
        <v>1327</v>
      </c>
      <c r="B657" s="127"/>
      <c r="C657" s="127"/>
      <c r="D657" s="182" t="s">
        <v>1488</v>
      </c>
      <c r="E657" s="132">
        <v>43921</v>
      </c>
      <c r="F657" s="133">
        <v>21364750</v>
      </c>
    </row>
    <row r="658" spans="1:6" ht="17.100000000000001" customHeight="1">
      <c r="A658" s="130" t="s">
        <v>1327</v>
      </c>
      <c r="B658" s="127"/>
      <c r="C658" s="127"/>
      <c r="D658" s="182" t="s">
        <v>1489</v>
      </c>
      <c r="E658" s="132">
        <v>43921</v>
      </c>
      <c r="F658" s="133">
        <v>4500000</v>
      </c>
    </row>
    <row r="659" spans="1:6" ht="17.100000000000001" customHeight="1">
      <c r="A659" s="130" t="s">
        <v>1327</v>
      </c>
      <c r="B659" s="127"/>
      <c r="C659" s="127"/>
      <c r="D659" s="182" t="s">
        <v>1490</v>
      </c>
      <c r="E659" s="132">
        <v>43922</v>
      </c>
      <c r="F659" s="133">
        <v>3399000</v>
      </c>
    </row>
    <row r="660" spans="1:6" ht="17.100000000000001" customHeight="1">
      <c r="A660" s="130" t="s">
        <v>1327</v>
      </c>
      <c r="B660" s="127"/>
      <c r="C660" s="127"/>
      <c r="D660" s="182" t="s">
        <v>1491</v>
      </c>
      <c r="E660" s="132">
        <v>43931</v>
      </c>
      <c r="F660" s="133">
        <v>9636000</v>
      </c>
    </row>
    <row r="661" spans="1:6" ht="17.100000000000001" customHeight="1">
      <c r="A661" s="130" t="s">
        <v>1327</v>
      </c>
      <c r="B661" s="127"/>
      <c r="C661" s="127"/>
      <c r="D661" s="182" t="s">
        <v>1492</v>
      </c>
      <c r="E661" s="132">
        <v>43931</v>
      </c>
      <c r="F661" s="133">
        <v>27128700</v>
      </c>
    </row>
    <row r="662" spans="1:6" ht="17.100000000000001" customHeight="1">
      <c r="A662" s="130" t="s">
        <v>1327</v>
      </c>
      <c r="B662" s="127"/>
      <c r="C662" s="127"/>
      <c r="D662" s="182" t="s">
        <v>1493</v>
      </c>
      <c r="E662" s="132">
        <v>43931</v>
      </c>
      <c r="F662" s="133">
        <v>824420</v>
      </c>
    </row>
    <row r="663" spans="1:6" ht="17.100000000000001" customHeight="1">
      <c r="A663" s="130" t="s">
        <v>1327</v>
      </c>
      <c r="B663" s="127"/>
      <c r="C663" s="127"/>
      <c r="D663" s="182" t="s">
        <v>1494</v>
      </c>
      <c r="E663" s="132">
        <v>43942</v>
      </c>
      <c r="F663" s="133">
        <v>22581270</v>
      </c>
    </row>
    <row r="664" spans="1:6" ht="17.100000000000001" customHeight="1">
      <c r="A664" s="130" t="s">
        <v>1327</v>
      </c>
      <c r="B664" s="127"/>
      <c r="C664" s="127"/>
      <c r="D664" s="182" t="s">
        <v>1495</v>
      </c>
      <c r="E664" s="132">
        <v>43949</v>
      </c>
      <c r="F664" s="133">
        <v>1980000</v>
      </c>
    </row>
    <row r="665" spans="1:6" ht="17.100000000000001" customHeight="1">
      <c r="A665" s="130" t="s">
        <v>1327</v>
      </c>
      <c r="B665" s="127"/>
      <c r="C665" s="127"/>
      <c r="D665" s="182" t="s">
        <v>1496</v>
      </c>
      <c r="E665" s="132">
        <v>43978</v>
      </c>
      <c r="F665" s="133">
        <v>400400</v>
      </c>
    </row>
    <row r="666" spans="1:6" ht="17.100000000000001" customHeight="1">
      <c r="A666" s="130" t="s">
        <v>1327</v>
      </c>
      <c r="B666" s="127"/>
      <c r="C666" s="127"/>
      <c r="D666" s="182" t="s">
        <v>1497</v>
      </c>
      <c r="E666" s="132">
        <v>43985</v>
      </c>
      <c r="F666" s="133">
        <v>9154000</v>
      </c>
    </row>
    <row r="667" spans="1:6" ht="17.100000000000001" customHeight="1">
      <c r="A667" s="130" t="s">
        <v>1327</v>
      </c>
      <c r="B667" s="127"/>
      <c r="C667" s="127"/>
      <c r="D667" s="182" t="s">
        <v>1498</v>
      </c>
      <c r="E667" s="132">
        <v>44006</v>
      </c>
      <c r="F667" s="133">
        <v>2400000</v>
      </c>
    </row>
    <row r="668" spans="1:6" ht="17.100000000000001" customHeight="1">
      <c r="A668" s="130" t="s">
        <v>1327</v>
      </c>
      <c r="B668" s="127"/>
      <c r="C668" s="127"/>
      <c r="D668" s="182" t="s">
        <v>1499</v>
      </c>
      <c r="E668" s="132">
        <v>44007</v>
      </c>
      <c r="F668" s="133">
        <v>800000</v>
      </c>
    </row>
    <row r="669" spans="1:6" ht="17.100000000000001" customHeight="1">
      <c r="A669" s="130" t="s">
        <v>1327</v>
      </c>
      <c r="B669" s="127"/>
      <c r="C669" s="127"/>
      <c r="D669" s="182" t="s">
        <v>1500</v>
      </c>
      <c r="E669" s="132">
        <v>44007</v>
      </c>
      <c r="F669" s="133">
        <v>495000</v>
      </c>
    </row>
    <row r="670" spans="1:6" ht="17.100000000000001" customHeight="1">
      <c r="A670" s="130" t="s">
        <v>1327</v>
      </c>
      <c r="B670" s="127"/>
      <c r="C670" s="127"/>
      <c r="D670" s="182" t="s">
        <v>1501</v>
      </c>
      <c r="E670" s="132">
        <v>44007</v>
      </c>
      <c r="F670" s="133">
        <v>330000</v>
      </c>
    </row>
    <row r="671" spans="1:6" ht="17.100000000000001" customHeight="1">
      <c r="A671" s="130" t="s">
        <v>1327</v>
      </c>
      <c r="B671" s="127"/>
      <c r="C671" s="127"/>
      <c r="D671" s="182" t="s">
        <v>1502</v>
      </c>
      <c r="E671" s="132">
        <v>44007</v>
      </c>
      <c r="F671" s="133">
        <v>660000</v>
      </c>
    </row>
    <row r="672" spans="1:6" ht="17.100000000000001" customHeight="1">
      <c r="A672" s="130" t="s">
        <v>1327</v>
      </c>
      <c r="B672" s="127"/>
      <c r="C672" s="127"/>
      <c r="D672" s="182" t="s">
        <v>1503</v>
      </c>
      <c r="E672" s="132">
        <v>44011</v>
      </c>
      <c r="F672" s="133">
        <v>21000000</v>
      </c>
    </row>
    <row r="673" spans="1:6" ht="17.100000000000001" customHeight="1">
      <c r="A673" s="130" t="s">
        <v>1327</v>
      </c>
      <c r="B673" s="127"/>
      <c r="C673" s="127"/>
      <c r="D673" s="182" t="s">
        <v>1504</v>
      </c>
      <c r="E673" s="132">
        <v>44012</v>
      </c>
      <c r="F673" s="133">
        <v>222200</v>
      </c>
    </row>
    <row r="674" spans="1:6" ht="17.100000000000001" customHeight="1">
      <c r="A674" s="130" t="s">
        <v>1327</v>
      </c>
      <c r="B674" s="127"/>
      <c r="C674" s="127"/>
      <c r="D674" s="182" t="s">
        <v>1505</v>
      </c>
      <c r="E674" s="132">
        <v>44012</v>
      </c>
      <c r="F674" s="133">
        <v>307000</v>
      </c>
    </row>
    <row r="675" spans="1:6" ht="17.100000000000001" customHeight="1">
      <c r="A675" s="130" t="s">
        <v>1327</v>
      </c>
      <c r="B675" s="127"/>
      <c r="C675" s="127"/>
      <c r="D675" s="131" t="s">
        <v>1506</v>
      </c>
      <c r="E675" s="132">
        <v>44043</v>
      </c>
      <c r="F675" s="133">
        <v>957000</v>
      </c>
    </row>
    <row r="676" spans="1:6" ht="17.100000000000001" customHeight="1">
      <c r="A676" s="130" t="s">
        <v>1327</v>
      </c>
      <c r="B676" s="127"/>
      <c r="C676" s="127"/>
      <c r="D676" s="131" t="s">
        <v>1507</v>
      </c>
      <c r="E676" s="132">
        <v>44085</v>
      </c>
      <c r="F676" s="133">
        <v>429000</v>
      </c>
    </row>
    <row r="677" spans="1:6" s="116" customFormat="1" ht="17.100000000000001" customHeight="1">
      <c r="A677" s="127" t="s">
        <v>1327</v>
      </c>
      <c r="B677" s="127"/>
      <c r="C677" s="127"/>
      <c r="D677" s="131" t="s">
        <v>1508</v>
      </c>
      <c r="E677" s="134">
        <v>44242</v>
      </c>
      <c r="F677" s="125">
        <v>480000</v>
      </c>
    </row>
    <row r="678" spans="1:6" s="116" customFormat="1" ht="17.100000000000001" customHeight="1">
      <c r="A678" s="127" t="s">
        <v>1327</v>
      </c>
      <c r="B678" s="127"/>
      <c r="C678" s="127"/>
      <c r="D678" s="131" t="s">
        <v>1548</v>
      </c>
      <c r="E678" s="134">
        <v>44270</v>
      </c>
      <c r="F678" s="125">
        <v>2947000</v>
      </c>
    </row>
    <row r="679" spans="1:6" s="116" customFormat="1" ht="17.100000000000001" customHeight="1">
      <c r="A679" s="127" t="s">
        <v>1327</v>
      </c>
      <c r="B679" s="127"/>
      <c r="C679" s="127"/>
      <c r="D679" s="131" t="s">
        <v>1442</v>
      </c>
      <c r="E679" s="134">
        <v>44273</v>
      </c>
      <c r="F679" s="125">
        <v>814370</v>
      </c>
    </row>
    <row r="680" spans="1:6" s="116" customFormat="1" ht="17.100000000000001" customHeight="1">
      <c r="A680" s="127" t="s">
        <v>1327</v>
      </c>
      <c r="B680" s="127"/>
      <c r="C680" s="127"/>
      <c r="D680" s="131" t="s">
        <v>1443</v>
      </c>
      <c r="E680" s="134">
        <v>44281</v>
      </c>
      <c r="F680" s="125">
        <v>8000000</v>
      </c>
    </row>
    <row r="681" spans="1:6" s="116" customFormat="1" ht="17.100000000000001" customHeight="1">
      <c r="A681" s="127" t="s">
        <v>1327</v>
      </c>
      <c r="B681" s="127"/>
      <c r="C681" s="127"/>
      <c r="D681" s="131" t="s">
        <v>1444</v>
      </c>
      <c r="E681" s="134">
        <v>44292</v>
      </c>
      <c r="F681" s="125">
        <v>21825220</v>
      </c>
    </row>
    <row r="682" spans="1:6" s="116" customFormat="1" ht="17.100000000000001" customHeight="1">
      <c r="A682" s="127" t="s">
        <v>1327</v>
      </c>
      <c r="B682" s="127"/>
      <c r="C682" s="127"/>
      <c r="D682" s="131" t="s">
        <v>1509</v>
      </c>
      <c r="E682" s="134">
        <v>44369</v>
      </c>
      <c r="F682" s="125">
        <v>4000000</v>
      </c>
    </row>
    <row r="683" spans="1:6" s="116" customFormat="1" ht="17.100000000000001" customHeight="1">
      <c r="A683" s="127" t="s">
        <v>1327</v>
      </c>
      <c r="B683" s="127"/>
      <c r="C683" s="127"/>
      <c r="D683" s="131" t="s">
        <v>1445</v>
      </c>
      <c r="E683" s="134">
        <v>44377</v>
      </c>
      <c r="F683" s="125">
        <v>10340000</v>
      </c>
    </row>
    <row r="684" spans="1:6" s="116" customFormat="1" ht="17.100000000000001" customHeight="1">
      <c r="A684" s="127" t="s">
        <v>1327</v>
      </c>
      <c r="B684" s="127"/>
      <c r="C684" s="127"/>
      <c r="D684" s="131" t="s">
        <v>1446</v>
      </c>
      <c r="E684" s="134">
        <v>44377</v>
      </c>
      <c r="F684" s="125">
        <v>3400000</v>
      </c>
    </row>
    <row r="685" spans="1:6" s="116" customFormat="1" ht="17.100000000000001" customHeight="1">
      <c r="A685" s="127" t="s">
        <v>1327</v>
      </c>
      <c r="B685" s="127"/>
      <c r="C685" s="127"/>
      <c r="D685" s="131" t="s">
        <v>1447</v>
      </c>
      <c r="E685" s="134">
        <v>44377</v>
      </c>
      <c r="F685" s="125">
        <v>8008000</v>
      </c>
    </row>
    <row r="686" spans="1:6" s="116" customFormat="1" ht="17.100000000000001" customHeight="1">
      <c r="A686" s="127" t="s">
        <v>1327</v>
      </c>
      <c r="B686" s="127"/>
      <c r="C686" s="127"/>
      <c r="D686" s="131" t="s">
        <v>1448</v>
      </c>
      <c r="E686" s="134">
        <v>44377</v>
      </c>
      <c r="F686" s="125">
        <v>32054160</v>
      </c>
    </row>
    <row r="687" spans="1:6" s="116" customFormat="1" ht="17.100000000000001" customHeight="1">
      <c r="A687" s="127" t="s">
        <v>1327</v>
      </c>
      <c r="B687" s="127"/>
      <c r="C687" s="127"/>
      <c r="D687" s="131" t="s">
        <v>1510</v>
      </c>
      <c r="E687" s="134">
        <v>44439</v>
      </c>
      <c r="F687" s="125">
        <v>3490000</v>
      </c>
    </row>
    <row r="688" spans="1:6" s="116" customFormat="1" ht="17.100000000000001" customHeight="1">
      <c r="A688" s="127" t="s">
        <v>1327</v>
      </c>
      <c r="B688" s="127"/>
      <c r="C688" s="127"/>
      <c r="D688" s="131" t="s">
        <v>1511</v>
      </c>
      <c r="E688" s="134">
        <v>44449</v>
      </c>
      <c r="F688" s="125">
        <v>8085000</v>
      </c>
    </row>
    <row r="689" spans="1:6" s="116" customFormat="1" ht="17.100000000000001" customHeight="1">
      <c r="A689" s="127" t="s">
        <v>1327</v>
      </c>
      <c r="B689" s="127"/>
      <c r="C689" s="127"/>
      <c r="D689" s="131" t="s">
        <v>1449</v>
      </c>
      <c r="E689" s="134">
        <v>44449</v>
      </c>
      <c r="F689" s="125">
        <v>1879900</v>
      </c>
    </row>
    <row r="690" spans="1:6" s="116" customFormat="1" ht="17.100000000000001" customHeight="1">
      <c r="A690" s="127" t="s">
        <v>1327</v>
      </c>
      <c r="B690" s="127"/>
      <c r="C690" s="127"/>
      <c r="D690" s="131" t="s">
        <v>1512</v>
      </c>
      <c r="E690" s="134">
        <v>44455</v>
      </c>
      <c r="F690" s="125">
        <v>1090100</v>
      </c>
    </row>
    <row r="691" spans="1:6" s="116" customFormat="1" ht="17.100000000000001" customHeight="1">
      <c r="A691" s="127" t="s">
        <v>1327</v>
      </c>
      <c r="B691" s="127"/>
      <c r="C691" s="127"/>
      <c r="D691" s="131" t="s">
        <v>1513</v>
      </c>
      <c r="E691" s="134">
        <v>44455</v>
      </c>
      <c r="F691" s="125">
        <v>640000</v>
      </c>
    </row>
    <row r="692" spans="1:6" s="116" customFormat="1" ht="17.100000000000001" customHeight="1">
      <c r="A692" s="127" t="s">
        <v>1327</v>
      </c>
      <c r="B692" s="127"/>
      <c r="C692" s="127"/>
      <c r="D692" s="131" t="s">
        <v>1514</v>
      </c>
      <c r="E692" s="134">
        <v>44455</v>
      </c>
      <c r="F692" s="128">
        <v>111700</v>
      </c>
    </row>
    <row r="693" spans="1:6" s="116" customFormat="1" ht="17.100000000000001" customHeight="1">
      <c r="A693" s="127" t="s">
        <v>1327</v>
      </c>
      <c r="B693" s="127"/>
      <c r="C693" s="127"/>
      <c r="D693" s="131" t="s">
        <v>1515</v>
      </c>
      <c r="E693" s="134">
        <v>44483</v>
      </c>
      <c r="F693" s="125">
        <v>1532220</v>
      </c>
    </row>
    <row r="694" spans="1:6" s="116" customFormat="1" ht="17.100000000000001" customHeight="1">
      <c r="A694" s="127" t="s">
        <v>1327</v>
      </c>
      <c r="B694" s="127"/>
      <c r="C694" s="127"/>
      <c r="D694" s="131" t="s">
        <v>1516</v>
      </c>
      <c r="E694" s="134">
        <v>44497</v>
      </c>
      <c r="F694" s="125">
        <v>66000000</v>
      </c>
    </row>
    <row r="695" spans="1:6" s="116" customFormat="1" ht="17.100000000000001" customHeight="1">
      <c r="A695" s="127" t="s">
        <v>1327</v>
      </c>
      <c r="B695" s="127"/>
      <c r="C695" s="127"/>
      <c r="D695" s="131" t="s">
        <v>1517</v>
      </c>
      <c r="E695" s="134">
        <v>44498</v>
      </c>
      <c r="F695" s="125">
        <v>1448000</v>
      </c>
    </row>
    <row r="696" spans="1:6" s="116" customFormat="1" ht="17.100000000000001" customHeight="1">
      <c r="A696" s="127" t="s">
        <v>1327</v>
      </c>
      <c r="B696" s="127"/>
      <c r="C696" s="127"/>
      <c r="D696" s="131" t="s">
        <v>1518</v>
      </c>
      <c r="E696" s="134">
        <v>44554</v>
      </c>
      <c r="F696" s="125">
        <v>1560000</v>
      </c>
    </row>
    <row r="697" spans="1:6" s="116" customFormat="1" ht="17.100000000000001" customHeight="1">
      <c r="A697" s="143" t="s">
        <v>1327</v>
      </c>
      <c r="B697" s="143"/>
      <c r="C697" s="143"/>
      <c r="D697" s="183" t="s">
        <v>1519</v>
      </c>
      <c r="E697" s="184" t="s">
        <v>1408</v>
      </c>
      <c r="F697" s="185">
        <v>4950000</v>
      </c>
    </row>
    <row r="698" spans="1:6" s="116" customFormat="1" ht="17.100000000000001" customHeight="1">
      <c r="A698" s="143" t="s">
        <v>1327</v>
      </c>
      <c r="B698" s="143"/>
      <c r="C698" s="143"/>
      <c r="D698" s="183" t="s">
        <v>1549</v>
      </c>
      <c r="E698" s="184" t="s">
        <v>1409</v>
      </c>
      <c r="F698" s="185">
        <v>2640000</v>
      </c>
    </row>
    <row r="699" spans="1:6" s="116" customFormat="1" ht="17.100000000000001" customHeight="1">
      <c r="A699" s="143" t="s">
        <v>1327</v>
      </c>
      <c r="B699" s="143"/>
      <c r="C699" s="143"/>
      <c r="D699" s="183" t="s">
        <v>1520</v>
      </c>
      <c r="E699" s="184" t="s">
        <v>1410</v>
      </c>
      <c r="F699" s="185">
        <v>14406000</v>
      </c>
    </row>
    <row r="700" spans="1:6" s="116" customFormat="1" ht="17.100000000000001" customHeight="1">
      <c r="A700" s="143" t="s">
        <v>1327</v>
      </c>
      <c r="B700" s="143"/>
      <c r="C700" s="143"/>
      <c r="D700" s="183" t="s">
        <v>1521</v>
      </c>
      <c r="E700" s="184" t="s">
        <v>1422</v>
      </c>
      <c r="F700" s="185">
        <v>125000</v>
      </c>
    </row>
    <row r="701" spans="1:6" s="116" customFormat="1" ht="17.100000000000001" customHeight="1">
      <c r="A701" s="143" t="s">
        <v>1327</v>
      </c>
      <c r="B701" s="143"/>
      <c r="C701" s="143"/>
      <c r="D701" s="183" t="s">
        <v>1522</v>
      </c>
      <c r="E701" s="184" t="s">
        <v>1423</v>
      </c>
      <c r="F701" s="185">
        <v>13051610</v>
      </c>
    </row>
    <row r="702" spans="1:6" s="116" customFormat="1" ht="17.100000000000001" customHeight="1">
      <c r="A702" s="143" t="s">
        <v>1327</v>
      </c>
      <c r="B702" s="143"/>
      <c r="C702" s="143"/>
      <c r="D702" s="183" t="s">
        <v>1523</v>
      </c>
      <c r="E702" s="184" t="s">
        <v>1423</v>
      </c>
      <c r="F702" s="185">
        <v>2850000</v>
      </c>
    </row>
    <row r="703" spans="1:6" s="116" customFormat="1" ht="17.100000000000001" customHeight="1">
      <c r="A703" s="143" t="s">
        <v>1327</v>
      </c>
      <c r="B703" s="143"/>
      <c r="C703" s="143"/>
      <c r="D703" s="183" t="s">
        <v>1450</v>
      </c>
      <c r="E703" s="184" t="s">
        <v>1423</v>
      </c>
      <c r="F703" s="185">
        <v>17873440</v>
      </c>
    </row>
    <row r="704" spans="1:6" s="116" customFormat="1" ht="17.100000000000001" customHeight="1">
      <c r="A704" s="143" t="s">
        <v>1327</v>
      </c>
      <c r="B704" s="143"/>
      <c r="C704" s="143"/>
      <c r="D704" s="183" t="s">
        <v>1550</v>
      </c>
      <c r="E704" s="184" t="s">
        <v>1411</v>
      </c>
      <c r="F704" s="185">
        <v>1298000</v>
      </c>
    </row>
    <row r="705" spans="1:6" s="116" customFormat="1" ht="17.100000000000001" customHeight="1">
      <c r="A705" s="143" t="s">
        <v>1327</v>
      </c>
      <c r="B705" s="143"/>
      <c r="C705" s="143"/>
      <c r="D705" s="183" t="s">
        <v>1451</v>
      </c>
      <c r="E705" s="184" t="s">
        <v>1411</v>
      </c>
      <c r="F705" s="185">
        <v>2090000</v>
      </c>
    </row>
    <row r="706" spans="1:6" s="116" customFormat="1" ht="17.100000000000001" customHeight="1">
      <c r="A706" s="143" t="s">
        <v>1327</v>
      </c>
      <c r="B706" s="143"/>
      <c r="C706" s="143"/>
      <c r="D706" s="183" t="s">
        <v>1551</v>
      </c>
      <c r="E706" s="184" t="s">
        <v>1424</v>
      </c>
      <c r="F706" s="185">
        <v>13180740</v>
      </c>
    </row>
    <row r="707" spans="1:6" s="116" customFormat="1" ht="17.100000000000001" customHeight="1">
      <c r="A707" s="143" t="s">
        <v>1327</v>
      </c>
      <c r="B707" s="143"/>
      <c r="C707" s="143"/>
      <c r="D707" s="183" t="s">
        <v>1524</v>
      </c>
      <c r="E707" s="184" t="s">
        <v>1412</v>
      </c>
      <c r="F707" s="185">
        <v>776000</v>
      </c>
    </row>
    <row r="708" spans="1:6" s="116" customFormat="1" ht="17.100000000000001" customHeight="1">
      <c r="A708" s="143" t="s">
        <v>1327</v>
      </c>
      <c r="B708" s="143"/>
      <c r="C708" s="143"/>
      <c r="D708" s="183" t="s">
        <v>1525</v>
      </c>
      <c r="E708" s="184" t="s">
        <v>1425</v>
      </c>
      <c r="F708" s="185">
        <v>7700000</v>
      </c>
    </row>
    <row r="709" spans="1:6" s="116" customFormat="1" ht="17.100000000000001" customHeight="1">
      <c r="A709" s="143" t="s">
        <v>1327</v>
      </c>
      <c r="B709" s="143"/>
      <c r="C709" s="143"/>
      <c r="D709" s="183" t="s">
        <v>1526</v>
      </c>
      <c r="E709" s="184" t="s">
        <v>1425</v>
      </c>
      <c r="F709" s="185">
        <v>1023000</v>
      </c>
    </row>
    <row r="710" spans="1:6" s="116" customFormat="1" ht="17.100000000000001" customHeight="1">
      <c r="A710" s="143" t="s">
        <v>1327</v>
      </c>
      <c r="B710" s="143"/>
      <c r="C710" s="143"/>
      <c r="D710" s="183" t="s">
        <v>1527</v>
      </c>
      <c r="E710" s="184" t="s">
        <v>1426</v>
      </c>
      <c r="F710" s="185">
        <v>2200000</v>
      </c>
    </row>
    <row r="711" spans="1:6" s="116" customFormat="1" ht="17.100000000000001" customHeight="1">
      <c r="A711" s="143" t="s">
        <v>1327</v>
      </c>
      <c r="B711" s="143"/>
      <c r="C711" s="143"/>
      <c r="D711" s="183" t="s">
        <v>1547</v>
      </c>
      <c r="E711" s="184" t="s">
        <v>1427</v>
      </c>
      <c r="F711" s="185">
        <v>40044370</v>
      </c>
    </row>
    <row r="712" spans="1:6" s="116" customFormat="1" ht="17.100000000000001" customHeight="1">
      <c r="A712" s="143" t="s">
        <v>1327</v>
      </c>
      <c r="B712" s="143"/>
      <c r="C712" s="143"/>
      <c r="D712" s="183" t="s">
        <v>1528</v>
      </c>
      <c r="E712" s="184" t="s">
        <v>1428</v>
      </c>
      <c r="F712" s="185">
        <v>7840000</v>
      </c>
    </row>
    <row r="713" spans="1:6" s="116" customFormat="1" ht="17.100000000000001" customHeight="1">
      <c r="A713" s="143" t="s">
        <v>1327</v>
      </c>
      <c r="B713" s="143"/>
      <c r="C713" s="143"/>
      <c r="D713" s="183" t="s">
        <v>1529</v>
      </c>
      <c r="E713" s="184" t="s">
        <v>1413</v>
      </c>
      <c r="F713" s="185">
        <v>850000</v>
      </c>
    </row>
    <row r="714" spans="1:6" s="116" customFormat="1" ht="17.100000000000001" customHeight="1">
      <c r="A714" s="143" t="s">
        <v>1327</v>
      </c>
      <c r="B714" s="143"/>
      <c r="C714" s="143"/>
      <c r="D714" s="183" t="s">
        <v>1530</v>
      </c>
      <c r="E714" s="184" t="s">
        <v>1413</v>
      </c>
      <c r="F714" s="185">
        <v>1890000</v>
      </c>
    </row>
    <row r="715" spans="1:6" s="116" customFormat="1" ht="17.100000000000001" customHeight="1">
      <c r="A715" s="143" t="s">
        <v>1327</v>
      </c>
      <c r="B715" s="143"/>
      <c r="C715" s="143"/>
      <c r="D715" s="183" t="s">
        <v>1531</v>
      </c>
      <c r="E715" s="184" t="s">
        <v>1414</v>
      </c>
      <c r="F715" s="185">
        <v>561000</v>
      </c>
    </row>
    <row r="716" spans="1:6" s="116" customFormat="1" ht="17.100000000000001" customHeight="1">
      <c r="A716" s="143" t="s">
        <v>1327</v>
      </c>
      <c r="B716" s="143"/>
      <c r="C716" s="143"/>
      <c r="D716" s="183" t="s">
        <v>1532</v>
      </c>
      <c r="E716" s="184" t="s">
        <v>1414</v>
      </c>
      <c r="F716" s="185">
        <v>330000</v>
      </c>
    </row>
    <row r="717" spans="1:6" s="116" customFormat="1" ht="17.100000000000001" customHeight="1">
      <c r="A717" s="143" t="s">
        <v>1327</v>
      </c>
      <c r="B717" s="143"/>
      <c r="C717" s="143"/>
      <c r="D717" s="183" t="s">
        <v>1452</v>
      </c>
      <c r="E717" s="184" t="s">
        <v>1415</v>
      </c>
      <c r="F717" s="185">
        <v>2010270</v>
      </c>
    </row>
    <row r="718" spans="1:6" s="116" customFormat="1" ht="17.100000000000001" customHeight="1">
      <c r="A718" s="143" t="s">
        <v>1327</v>
      </c>
      <c r="B718" s="143"/>
      <c r="C718" s="143"/>
      <c r="D718" s="183" t="s">
        <v>1533</v>
      </c>
      <c r="E718" s="184" t="s">
        <v>1416</v>
      </c>
      <c r="F718" s="185">
        <v>517380</v>
      </c>
    </row>
    <row r="719" spans="1:6" s="116" customFormat="1" ht="17.100000000000001" customHeight="1">
      <c r="A719" s="143" t="s">
        <v>1327</v>
      </c>
      <c r="B719" s="143"/>
      <c r="C719" s="143"/>
      <c r="D719" s="183" t="s">
        <v>1534</v>
      </c>
      <c r="E719" s="184" t="s">
        <v>1417</v>
      </c>
      <c r="F719" s="185">
        <v>2000000</v>
      </c>
    </row>
    <row r="720" spans="1:6" s="116" customFormat="1" ht="17.100000000000001" customHeight="1">
      <c r="A720" s="143" t="s">
        <v>1327</v>
      </c>
      <c r="B720" s="143"/>
      <c r="C720" s="143"/>
      <c r="D720" s="183" t="s">
        <v>1453</v>
      </c>
      <c r="E720" s="184" t="s">
        <v>1429</v>
      </c>
      <c r="F720" s="185">
        <v>1356920</v>
      </c>
    </row>
    <row r="721" spans="1:6" s="116" customFormat="1" ht="17.100000000000001" customHeight="1">
      <c r="A721" s="143" t="s">
        <v>1327</v>
      </c>
      <c r="B721" s="143"/>
      <c r="C721" s="143"/>
      <c r="D721" s="183" t="s">
        <v>1535</v>
      </c>
      <c r="E721" s="184" t="s">
        <v>1430</v>
      </c>
      <c r="F721" s="185">
        <v>649870</v>
      </c>
    </row>
    <row r="722" spans="1:6" s="116" customFormat="1" ht="17.100000000000001" customHeight="1">
      <c r="A722" s="143" t="s">
        <v>1327</v>
      </c>
      <c r="B722" s="143"/>
      <c r="C722" s="143"/>
      <c r="D722" s="183" t="s">
        <v>1536</v>
      </c>
      <c r="E722" s="184" t="s">
        <v>1430</v>
      </c>
      <c r="F722" s="185">
        <v>3720000</v>
      </c>
    </row>
    <row r="723" spans="1:6" s="116" customFormat="1" ht="17.100000000000001" customHeight="1">
      <c r="A723" s="143" t="s">
        <v>1327</v>
      </c>
      <c r="B723" s="143"/>
      <c r="C723" s="143"/>
      <c r="D723" s="183" t="s">
        <v>1454</v>
      </c>
      <c r="E723" s="184" t="s">
        <v>1418</v>
      </c>
      <c r="F723" s="185">
        <v>10760000</v>
      </c>
    </row>
    <row r="724" spans="1:6" s="116" customFormat="1" ht="17.100000000000001" customHeight="1">
      <c r="A724" s="143" t="s">
        <v>1327</v>
      </c>
      <c r="B724" s="143"/>
      <c r="C724" s="143"/>
      <c r="D724" s="183" t="s">
        <v>1537</v>
      </c>
      <c r="E724" s="184" t="s">
        <v>1431</v>
      </c>
      <c r="F724" s="185">
        <v>1600000</v>
      </c>
    </row>
    <row r="725" spans="1:6" s="116" customFormat="1" ht="17.100000000000001" customHeight="1">
      <c r="A725" s="143" t="s">
        <v>1421</v>
      </c>
      <c r="B725" s="143"/>
      <c r="C725" s="143"/>
      <c r="D725" s="183" t="s">
        <v>1538</v>
      </c>
      <c r="E725" s="184">
        <v>44909</v>
      </c>
      <c r="F725" s="185">
        <v>21491520</v>
      </c>
    </row>
    <row r="726" spans="1:6" ht="24" customHeight="1">
      <c r="A726" s="186" t="s">
        <v>1041</v>
      </c>
      <c r="B726" s="187"/>
      <c r="C726" s="187"/>
      <c r="D726" s="188"/>
      <c r="E726" s="188"/>
      <c r="F726" s="119">
        <f>SUM(F15:F725)</f>
        <v>2558641598</v>
      </c>
    </row>
    <row r="727" spans="1:6" ht="17.100000000000001" customHeight="1">
      <c r="A727" s="117" t="s">
        <v>1045</v>
      </c>
      <c r="B727" s="127"/>
      <c r="C727" s="127"/>
      <c r="D727" s="115" t="s">
        <v>1077</v>
      </c>
      <c r="E727" s="117" t="s">
        <v>197</v>
      </c>
      <c r="F727" s="119">
        <v>176000</v>
      </c>
    </row>
    <row r="728" spans="1:6" ht="17.100000000000001" customHeight="1">
      <c r="A728" s="117" t="s">
        <v>1045</v>
      </c>
      <c r="B728" s="127"/>
      <c r="C728" s="127"/>
      <c r="D728" s="115" t="s">
        <v>1078</v>
      </c>
      <c r="E728" s="117" t="s">
        <v>206</v>
      </c>
      <c r="F728" s="119">
        <v>8580000</v>
      </c>
    </row>
    <row r="729" spans="1:6" ht="17.100000000000001" customHeight="1">
      <c r="A729" s="117" t="s">
        <v>1045</v>
      </c>
      <c r="B729" s="127"/>
      <c r="C729" s="127"/>
      <c r="D729" s="115" t="s">
        <v>1046</v>
      </c>
      <c r="E729" s="117" t="s">
        <v>208</v>
      </c>
      <c r="F729" s="119">
        <v>2062360</v>
      </c>
    </row>
    <row r="730" spans="1:6" ht="17.100000000000001" customHeight="1">
      <c r="A730" s="117" t="s">
        <v>1045</v>
      </c>
      <c r="B730" s="127"/>
      <c r="C730" s="127"/>
      <c r="D730" s="115" t="s">
        <v>1079</v>
      </c>
      <c r="E730" s="117" t="s">
        <v>214</v>
      </c>
      <c r="F730" s="119">
        <v>2227500</v>
      </c>
    </row>
    <row r="731" spans="1:6" ht="17.100000000000001" customHeight="1">
      <c r="A731" s="117" t="s">
        <v>1045</v>
      </c>
      <c r="B731" s="127"/>
      <c r="C731" s="127"/>
      <c r="D731" s="115" t="s">
        <v>1080</v>
      </c>
      <c r="E731" s="117" t="s">
        <v>220</v>
      </c>
      <c r="F731" s="119">
        <v>570810</v>
      </c>
    </row>
    <row r="732" spans="1:6" ht="17.100000000000001" customHeight="1">
      <c r="A732" s="117" t="s">
        <v>1045</v>
      </c>
      <c r="B732" s="127"/>
      <c r="C732" s="127"/>
      <c r="D732" s="115" t="s">
        <v>1047</v>
      </c>
      <c r="E732" s="117" t="s">
        <v>246</v>
      </c>
      <c r="F732" s="119">
        <v>5280000</v>
      </c>
    </row>
    <row r="733" spans="1:6" s="145" customFormat="1" ht="17.100000000000001" customHeight="1">
      <c r="A733" s="117" t="s">
        <v>1045</v>
      </c>
      <c r="B733" s="127"/>
      <c r="C733" s="127"/>
      <c r="D733" s="115" t="s">
        <v>1048</v>
      </c>
      <c r="E733" s="117" t="s">
        <v>246</v>
      </c>
      <c r="F733" s="119">
        <v>3151500</v>
      </c>
    </row>
    <row r="734" spans="1:6" s="145" customFormat="1" ht="17.100000000000001" customHeight="1">
      <c r="A734" s="117" t="s">
        <v>1045</v>
      </c>
      <c r="B734" s="127"/>
      <c r="C734" s="127"/>
      <c r="D734" s="115" t="s">
        <v>1081</v>
      </c>
      <c r="E734" s="117" t="s">
        <v>254</v>
      </c>
      <c r="F734" s="119">
        <v>94380</v>
      </c>
    </row>
    <row r="735" spans="1:6" s="145" customFormat="1" ht="17.100000000000001" customHeight="1">
      <c r="A735" s="117" t="s">
        <v>1045</v>
      </c>
      <c r="B735" s="127"/>
      <c r="C735" s="127"/>
      <c r="D735" s="115" t="s">
        <v>1049</v>
      </c>
      <c r="E735" s="117" t="s">
        <v>259</v>
      </c>
      <c r="F735" s="119">
        <v>2445300</v>
      </c>
    </row>
    <row r="736" spans="1:6" s="145" customFormat="1" ht="17.100000000000001" customHeight="1">
      <c r="A736" s="117" t="s">
        <v>1045</v>
      </c>
      <c r="B736" s="127"/>
      <c r="C736" s="127"/>
      <c r="D736" s="115" t="s">
        <v>1050</v>
      </c>
      <c r="E736" s="117" t="s">
        <v>304</v>
      </c>
      <c r="F736" s="119">
        <v>660000</v>
      </c>
    </row>
    <row r="737" spans="1:6" s="145" customFormat="1" ht="17.100000000000001" customHeight="1">
      <c r="A737" s="117" t="s">
        <v>1045</v>
      </c>
      <c r="B737" s="127"/>
      <c r="C737" s="127"/>
      <c r="D737" s="115" t="s">
        <v>1047</v>
      </c>
      <c r="E737" s="117" t="s">
        <v>368</v>
      </c>
      <c r="F737" s="119">
        <v>5280000</v>
      </c>
    </row>
    <row r="738" spans="1:6" s="145" customFormat="1" ht="17.100000000000001" customHeight="1">
      <c r="A738" s="117" t="s">
        <v>1045</v>
      </c>
      <c r="B738" s="127"/>
      <c r="C738" s="127"/>
      <c r="D738" s="115" t="s">
        <v>1051</v>
      </c>
      <c r="E738" s="117" t="s">
        <v>373</v>
      </c>
      <c r="F738" s="119">
        <v>3888900</v>
      </c>
    </row>
    <row r="739" spans="1:6" s="145" customFormat="1" ht="17.100000000000001" customHeight="1">
      <c r="A739" s="117" t="s">
        <v>1045</v>
      </c>
      <c r="B739" s="127"/>
      <c r="C739" s="127"/>
      <c r="D739" s="115" t="s">
        <v>1052</v>
      </c>
      <c r="E739" s="117" t="s">
        <v>463</v>
      </c>
      <c r="F739" s="119">
        <v>1169300</v>
      </c>
    </row>
    <row r="740" spans="1:6" s="145" customFormat="1" ht="17.100000000000001" customHeight="1">
      <c r="A740" s="117" t="s">
        <v>1045</v>
      </c>
      <c r="B740" s="127"/>
      <c r="C740" s="127"/>
      <c r="D740" s="115" t="s">
        <v>1053</v>
      </c>
      <c r="E740" s="117" t="s">
        <v>465</v>
      </c>
      <c r="F740" s="119">
        <v>599500</v>
      </c>
    </row>
    <row r="741" spans="1:6" s="145" customFormat="1" ht="17.100000000000001" customHeight="1">
      <c r="A741" s="117" t="s">
        <v>1045</v>
      </c>
      <c r="B741" s="127"/>
      <c r="C741" s="127"/>
      <c r="D741" s="115" t="s">
        <v>1054</v>
      </c>
      <c r="E741" s="117" t="s">
        <v>465</v>
      </c>
      <c r="F741" s="119">
        <v>699600</v>
      </c>
    </row>
    <row r="742" spans="1:6" s="145" customFormat="1" ht="17.100000000000001" customHeight="1">
      <c r="A742" s="117" t="s">
        <v>1045</v>
      </c>
      <c r="B742" s="127"/>
      <c r="C742" s="127"/>
      <c r="D742" s="115" t="s">
        <v>1055</v>
      </c>
      <c r="E742" s="117" t="s">
        <v>465</v>
      </c>
      <c r="F742" s="119">
        <v>4757000</v>
      </c>
    </row>
    <row r="743" spans="1:6" s="145" customFormat="1" ht="17.100000000000001" customHeight="1">
      <c r="A743" s="117" t="s">
        <v>1045</v>
      </c>
      <c r="B743" s="127"/>
      <c r="C743" s="127"/>
      <c r="D743" s="115" t="s">
        <v>1082</v>
      </c>
      <c r="E743" s="117" t="s">
        <v>470</v>
      </c>
      <c r="F743" s="119">
        <v>5995000</v>
      </c>
    </row>
    <row r="744" spans="1:6" s="145" customFormat="1" ht="17.100000000000001" customHeight="1">
      <c r="A744" s="117" t="s">
        <v>1045</v>
      </c>
      <c r="B744" s="127"/>
      <c r="C744" s="127"/>
      <c r="D744" s="115" t="s">
        <v>1083</v>
      </c>
      <c r="E744" s="117" t="s">
        <v>472</v>
      </c>
      <c r="F744" s="119">
        <v>34705000</v>
      </c>
    </row>
    <row r="745" spans="1:6" s="145" customFormat="1" ht="17.100000000000001" customHeight="1">
      <c r="A745" s="117" t="s">
        <v>1045</v>
      </c>
      <c r="B745" s="127"/>
      <c r="C745" s="127"/>
      <c r="D745" s="115" t="s">
        <v>1056</v>
      </c>
      <c r="E745" s="117" t="s">
        <v>548</v>
      </c>
      <c r="F745" s="119">
        <v>5037000</v>
      </c>
    </row>
    <row r="746" spans="1:6" s="145" customFormat="1" ht="17.100000000000001" customHeight="1">
      <c r="A746" s="117" t="s">
        <v>1045</v>
      </c>
      <c r="B746" s="127"/>
      <c r="C746" s="127"/>
      <c r="D746" s="115" t="s">
        <v>1057</v>
      </c>
      <c r="E746" s="117" t="s">
        <v>548</v>
      </c>
      <c r="F746" s="119">
        <v>2243340</v>
      </c>
    </row>
    <row r="747" spans="1:6" s="145" customFormat="1" ht="17.100000000000001" customHeight="1">
      <c r="A747" s="117" t="s">
        <v>1045</v>
      </c>
      <c r="B747" s="127"/>
      <c r="C747" s="127"/>
      <c r="D747" s="115" t="s">
        <v>1058</v>
      </c>
      <c r="E747" s="117" t="s">
        <v>548</v>
      </c>
      <c r="F747" s="119">
        <v>569500</v>
      </c>
    </row>
    <row r="748" spans="1:6" s="145" customFormat="1" ht="17.100000000000001" customHeight="1">
      <c r="A748" s="117" t="s">
        <v>1045</v>
      </c>
      <c r="B748" s="127"/>
      <c r="C748" s="127"/>
      <c r="D748" s="115" t="s">
        <v>1084</v>
      </c>
      <c r="E748" s="117" t="s">
        <v>572</v>
      </c>
      <c r="F748" s="119">
        <v>465000</v>
      </c>
    </row>
    <row r="749" spans="1:6" ht="17.100000000000001" customHeight="1">
      <c r="A749" s="117" t="s">
        <v>1045</v>
      </c>
      <c r="B749" s="127"/>
      <c r="C749" s="127"/>
      <c r="D749" s="115" t="s">
        <v>1059</v>
      </c>
      <c r="E749" s="117" t="s">
        <v>572</v>
      </c>
      <c r="F749" s="119">
        <v>869400</v>
      </c>
    </row>
    <row r="750" spans="1:6" ht="17.100000000000001" customHeight="1">
      <c r="A750" s="117" t="s">
        <v>1045</v>
      </c>
      <c r="B750" s="127"/>
      <c r="C750" s="127"/>
      <c r="D750" s="115" t="s">
        <v>1085</v>
      </c>
      <c r="E750" s="117" t="s">
        <v>572</v>
      </c>
      <c r="F750" s="119">
        <v>612150</v>
      </c>
    </row>
    <row r="751" spans="1:6" ht="17.100000000000001" customHeight="1">
      <c r="A751" s="117" t="s">
        <v>1045</v>
      </c>
      <c r="B751" s="127"/>
      <c r="C751" s="127"/>
      <c r="D751" s="115" t="s">
        <v>1060</v>
      </c>
      <c r="E751" s="117" t="s">
        <v>572</v>
      </c>
      <c r="F751" s="119">
        <v>3600300</v>
      </c>
    </row>
    <row r="752" spans="1:6" ht="17.100000000000001" customHeight="1">
      <c r="A752" s="117" t="s">
        <v>1045</v>
      </c>
      <c r="B752" s="127"/>
      <c r="C752" s="127"/>
      <c r="D752" s="115" t="s">
        <v>1086</v>
      </c>
      <c r="E752" s="117" t="s">
        <v>572</v>
      </c>
      <c r="F752" s="119">
        <v>4389000</v>
      </c>
    </row>
    <row r="753" spans="1:6" ht="17.100000000000001" customHeight="1">
      <c r="A753" s="117" t="s">
        <v>1045</v>
      </c>
      <c r="B753" s="127"/>
      <c r="C753" s="127"/>
      <c r="D753" s="115" t="s">
        <v>1061</v>
      </c>
      <c r="E753" s="117" t="s">
        <v>589</v>
      </c>
      <c r="F753" s="119">
        <v>1666500</v>
      </c>
    </row>
    <row r="754" spans="1:6" ht="17.100000000000001" customHeight="1">
      <c r="A754" s="117" t="s">
        <v>1045</v>
      </c>
      <c r="B754" s="127"/>
      <c r="C754" s="127"/>
      <c r="D754" s="115" t="s">
        <v>1062</v>
      </c>
      <c r="E754" s="117" t="s">
        <v>589</v>
      </c>
      <c r="F754" s="119">
        <v>2970000</v>
      </c>
    </row>
    <row r="755" spans="1:6" ht="17.100000000000001" customHeight="1">
      <c r="A755" s="117" t="s">
        <v>1045</v>
      </c>
      <c r="B755" s="127"/>
      <c r="C755" s="127"/>
      <c r="D755" s="115" t="s">
        <v>1087</v>
      </c>
      <c r="E755" s="117" t="s">
        <v>652</v>
      </c>
      <c r="F755" s="119">
        <v>6930000</v>
      </c>
    </row>
    <row r="756" spans="1:6" ht="17.100000000000001" customHeight="1">
      <c r="A756" s="117" t="s">
        <v>1045</v>
      </c>
      <c r="B756" s="127"/>
      <c r="C756" s="127"/>
      <c r="D756" s="115" t="s">
        <v>1088</v>
      </c>
      <c r="E756" s="117" t="s">
        <v>602</v>
      </c>
      <c r="F756" s="119">
        <v>369930</v>
      </c>
    </row>
    <row r="757" spans="1:6" ht="17.100000000000001" customHeight="1">
      <c r="A757" s="117" t="s">
        <v>1045</v>
      </c>
      <c r="B757" s="127"/>
      <c r="C757" s="127"/>
      <c r="D757" s="115" t="s">
        <v>1063</v>
      </c>
      <c r="E757" s="117" t="s">
        <v>602</v>
      </c>
      <c r="F757" s="119">
        <v>1630100</v>
      </c>
    </row>
    <row r="758" spans="1:6" ht="17.100000000000001" customHeight="1">
      <c r="A758" s="117" t="s">
        <v>1045</v>
      </c>
      <c r="B758" s="127"/>
      <c r="C758" s="127"/>
      <c r="D758" s="115" t="s">
        <v>1089</v>
      </c>
      <c r="E758" s="117" t="s">
        <v>602</v>
      </c>
      <c r="F758" s="119">
        <v>1030920</v>
      </c>
    </row>
    <row r="759" spans="1:6" ht="17.100000000000001" customHeight="1">
      <c r="A759" s="117" t="s">
        <v>1045</v>
      </c>
      <c r="B759" s="127"/>
      <c r="C759" s="127"/>
      <c r="D759" s="115" t="s">
        <v>1090</v>
      </c>
      <c r="E759" s="117" t="s">
        <v>602</v>
      </c>
      <c r="F759" s="119">
        <v>3300000</v>
      </c>
    </row>
    <row r="760" spans="1:6" ht="17.100000000000001" customHeight="1">
      <c r="A760" s="117" t="s">
        <v>1045</v>
      </c>
      <c r="B760" s="127"/>
      <c r="C760" s="127"/>
      <c r="D760" s="115" t="s">
        <v>1091</v>
      </c>
      <c r="E760" s="117" t="s">
        <v>602</v>
      </c>
      <c r="F760" s="119">
        <v>1390400</v>
      </c>
    </row>
    <row r="761" spans="1:6" ht="17.100000000000001" customHeight="1">
      <c r="A761" s="117" t="s">
        <v>1045</v>
      </c>
      <c r="B761" s="127"/>
      <c r="C761" s="127"/>
      <c r="D761" s="115" t="s">
        <v>1092</v>
      </c>
      <c r="E761" s="117" t="s">
        <v>602</v>
      </c>
      <c r="F761" s="119">
        <v>3822000</v>
      </c>
    </row>
    <row r="762" spans="1:6" ht="17.100000000000001" customHeight="1">
      <c r="A762" s="117" t="s">
        <v>1045</v>
      </c>
      <c r="B762" s="127"/>
      <c r="C762" s="127"/>
      <c r="D762" s="115" t="s">
        <v>1086</v>
      </c>
      <c r="E762" s="117" t="s">
        <v>602</v>
      </c>
      <c r="F762" s="119">
        <v>6669000</v>
      </c>
    </row>
    <row r="763" spans="1:6" ht="17.100000000000001" customHeight="1">
      <c r="A763" s="117" t="s">
        <v>1045</v>
      </c>
      <c r="B763" s="127"/>
      <c r="C763" s="127"/>
      <c r="D763" s="115" t="s">
        <v>1064</v>
      </c>
      <c r="E763" s="117" t="s">
        <v>661</v>
      </c>
      <c r="F763" s="119">
        <v>1433190</v>
      </c>
    </row>
    <row r="764" spans="1:6" ht="17.100000000000001" customHeight="1">
      <c r="A764" s="117" t="s">
        <v>1045</v>
      </c>
      <c r="B764" s="127"/>
      <c r="C764" s="127"/>
      <c r="D764" s="115" t="s">
        <v>1093</v>
      </c>
      <c r="E764" s="117" t="s">
        <v>694</v>
      </c>
      <c r="F764" s="119">
        <v>9196000</v>
      </c>
    </row>
    <row r="765" spans="1:6" ht="17.100000000000001" customHeight="1">
      <c r="A765" s="117" t="s">
        <v>1045</v>
      </c>
      <c r="B765" s="127"/>
      <c r="C765" s="127"/>
      <c r="D765" s="115" t="s">
        <v>1093</v>
      </c>
      <c r="E765" s="117" t="s">
        <v>694</v>
      </c>
      <c r="F765" s="119">
        <v>14052020</v>
      </c>
    </row>
    <row r="766" spans="1:6" ht="17.100000000000001" customHeight="1">
      <c r="A766" s="117" t="s">
        <v>1045</v>
      </c>
      <c r="B766" s="127"/>
      <c r="C766" s="127"/>
      <c r="D766" s="115" t="s">
        <v>1093</v>
      </c>
      <c r="E766" s="117" t="s">
        <v>704</v>
      </c>
      <c r="F766" s="119">
        <v>72730</v>
      </c>
    </row>
    <row r="767" spans="1:6" ht="17.100000000000001" customHeight="1">
      <c r="A767" s="117" t="s">
        <v>1045</v>
      </c>
      <c r="B767" s="127"/>
      <c r="C767" s="127"/>
      <c r="D767" s="115" t="s">
        <v>1065</v>
      </c>
      <c r="E767" s="117" t="s">
        <v>743</v>
      </c>
      <c r="F767" s="119">
        <v>1210000</v>
      </c>
    </row>
    <row r="768" spans="1:6" ht="17.100000000000001" customHeight="1">
      <c r="A768" s="117" t="s">
        <v>1045</v>
      </c>
      <c r="B768" s="127"/>
      <c r="C768" s="127"/>
      <c r="D768" s="115" t="s">
        <v>1066</v>
      </c>
      <c r="E768" s="117" t="s">
        <v>792</v>
      </c>
      <c r="F768" s="119">
        <v>6747480</v>
      </c>
    </row>
    <row r="769" spans="1:6" ht="17.100000000000001" customHeight="1">
      <c r="A769" s="117" t="s">
        <v>1045</v>
      </c>
      <c r="B769" s="127"/>
      <c r="C769" s="127"/>
      <c r="D769" s="115" t="s">
        <v>1094</v>
      </c>
      <c r="E769" s="117" t="s">
        <v>805</v>
      </c>
      <c r="F769" s="119">
        <v>4545410</v>
      </c>
    </row>
    <row r="770" spans="1:6" ht="17.100000000000001" customHeight="1">
      <c r="A770" s="117" t="s">
        <v>1045</v>
      </c>
      <c r="B770" s="127"/>
      <c r="C770" s="127"/>
      <c r="D770" s="115" t="s">
        <v>1095</v>
      </c>
      <c r="E770" s="117" t="s">
        <v>810</v>
      </c>
      <c r="F770" s="119">
        <v>8480340</v>
      </c>
    </row>
    <row r="771" spans="1:6" ht="17.100000000000001" customHeight="1">
      <c r="A771" s="117" t="s">
        <v>1045</v>
      </c>
      <c r="B771" s="127"/>
      <c r="C771" s="127"/>
      <c r="D771" s="115" t="s">
        <v>1096</v>
      </c>
      <c r="E771" s="117" t="s">
        <v>810</v>
      </c>
      <c r="F771" s="119">
        <v>6387700</v>
      </c>
    </row>
    <row r="772" spans="1:6" ht="17.100000000000001" customHeight="1">
      <c r="A772" s="117" t="s">
        <v>1045</v>
      </c>
      <c r="B772" s="127"/>
      <c r="C772" s="127"/>
      <c r="D772" s="115" t="s">
        <v>1097</v>
      </c>
      <c r="E772" s="117" t="s">
        <v>815</v>
      </c>
      <c r="F772" s="119">
        <v>5720000</v>
      </c>
    </row>
    <row r="773" spans="1:6" ht="17.100000000000001" customHeight="1">
      <c r="A773" s="117" t="s">
        <v>1045</v>
      </c>
      <c r="B773" s="127"/>
      <c r="C773" s="127"/>
      <c r="D773" s="115" t="s">
        <v>1067</v>
      </c>
      <c r="E773" s="117" t="s">
        <v>912</v>
      </c>
      <c r="F773" s="119">
        <v>11873220</v>
      </c>
    </row>
    <row r="774" spans="1:6" ht="17.100000000000001" customHeight="1">
      <c r="A774" s="117" t="s">
        <v>1045</v>
      </c>
      <c r="B774" s="127"/>
      <c r="C774" s="127"/>
      <c r="D774" s="115" t="s">
        <v>1098</v>
      </c>
      <c r="E774" s="117" t="s">
        <v>920</v>
      </c>
      <c r="F774" s="119">
        <v>7565000</v>
      </c>
    </row>
    <row r="775" spans="1:6" ht="17.100000000000001" customHeight="1">
      <c r="A775" s="117" t="s">
        <v>1045</v>
      </c>
      <c r="B775" s="127"/>
      <c r="C775" s="127"/>
      <c r="D775" s="115" t="s">
        <v>922</v>
      </c>
      <c r="E775" s="117" t="s">
        <v>923</v>
      </c>
      <c r="F775" s="119">
        <v>5659000</v>
      </c>
    </row>
    <row r="776" spans="1:6" ht="17.100000000000001" customHeight="1">
      <c r="A776" s="117" t="s">
        <v>1045</v>
      </c>
      <c r="B776" s="127"/>
      <c r="C776" s="127"/>
      <c r="D776" s="115" t="s">
        <v>1068</v>
      </c>
      <c r="E776" s="117" t="s">
        <v>928</v>
      </c>
      <c r="F776" s="119">
        <v>56000000</v>
      </c>
    </row>
    <row r="777" spans="1:6" ht="17.100000000000001" customHeight="1">
      <c r="A777" s="117" t="s">
        <v>1045</v>
      </c>
      <c r="B777" s="127"/>
      <c r="C777" s="127"/>
      <c r="D777" s="115" t="s">
        <v>1099</v>
      </c>
      <c r="E777" s="158">
        <v>40939</v>
      </c>
      <c r="F777" s="119">
        <v>15000000</v>
      </c>
    </row>
    <row r="778" spans="1:6" ht="17.100000000000001" customHeight="1">
      <c r="A778" s="117" t="s">
        <v>1045</v>
      </c>
      <c r="B778" s="127"/>
      <c r="C778" s="127"/>
      <c r="D778" s="115" t="s">
        <v>1069</v>
      </c>
      <c r="E778" s="158">
        <v>41148</v>
      </c>
      <c r="F778" s="119">
        <v>6908000</v>
      </c>
    </row>
    <row r="779" spans="1:6" ht="17.100000000000001" customHeight="1">
      <c r="A779" s="117" t="s">
        <v>1045</v>
      </c>
      <c r="B779" s="127"/>
      <c r="C779" s="127"/>
      <c r="D779" s="115" t="s">
        <v>993</v>
      </c>
      <c r="E779" s="158">
        <v>41383</v>
      </c>
      <c r="F779" s="119">
        <v>95000000</v>
      </c>
    </row>
    <row r="780" spans="1:6" ht="17.100000000000001" customHeight="1">
      <c r="A780" s="117" t="s">
        <v>1045</v>
      </c>
      <c r="B780" s="127"/>
      <c r="C780" s="127"/>
      <c r="D780" s="115" t="s">
        <v>1100</v>
      </c>
      <c r="E780" s="158">
        <v>41418</v>
      </c>
      <c r="F780" s="119">
        <v>20238690</v>
      </c>
    </row>
    <row r="781" spans="1:6" ht="17.100000000000001" customHeight="1">
      <c r="A781" s="117" t="s">
        <v>1045</v>
      </c>
      <c r="B781" s="127"/>
      <c r="C781" s="127"/>
      <c r="D781" s="115" t="s">
        <v>1070</v>
      </c>
      <c r="E781" s="158">
        <v>41481</v>
      </c>
      <c r="F781" s="119">
        <v>2200000</v>
      </c>
    </row>
    <row r="782" spans="1:6" ht="17.100000000000001" customHeight="1">
      <c r="A782" s="117" t="s">
        <v>1045</v>
      </c>
      <c r="B782" s="127"/>
      <c r="C782" s="127"/>
      <c r="D782" s="115" t="s">
        <v>1101</v>
      </c>
      <c r="E782" s="158">
        <v>41564</v>
      </c>
      <c r="F782" s="119">
        <v>11112200</v>
      </c>
    </row>
    <row r="783" spans="1:6" ht="17.100000000000001" customHeight="1">
      <c r="A783" s="117" t="s">
        <v>1045</v>
      </c>
      <c r="B783" s="127"/>
      <c r="C783" s="127"/>
      <c r="D783" s="115" t="s">
        <v>1071</v>
      </c>
      <c r="E783" s="117" t="s">
        <v>1042</v>
      </c>
      <c r="F783" s="118">
        <v>15000000</v>
      </c>
    </row>
    <row r="784" spans="1:6" ht="17.100000000000001" customHeight="1">
      <c r="A784" s="117" t="s">
        <v>1045</v>
      </c>
      <c r="B784" s="127"/>
      <c r="C784" s="127"/>
      <c r="D784" s="115" t="s">
        <v>1072</v>
      </c>
      <c r="E784" s="117" t="s">
        <v>1042</v>
      </c>
      <c r="F784" s="118">
        <v>14740000</v>
      </c>
    </row>
    <row r="785" spans="1:6" ht="17.100000000000001" customHeight="1">
      <c r="A785" s="117" t="s">
        <v>1045</v>
      </c>
      <c r="B785" s="127"/>
      <c r="C785" s="127"/>
      <c r="D785" s="115" t="s">
        <v>1073</v>
      </c>
      <c r="E785" s="117" t="s">
        <v>1043</v>
      </c>
      <c r="F785" s="118">
        <v>34032790</v>
      </c>
    </row>
    <row r="786" spans="1:6" ht="17.100000000000001" customHeight="1">
      <c r="A786" s="117" t="s">
        <v>1045</v>
      </c>
      <c r="B786" s="127"/>
      <c r="C786" s="127"/>
      <c r="D786" s="115" t="s">
        <v>1102</v>
      </c>
      <c r="E786" s="158">
        <v>41898</v>
      </c>
      <c r="F786" s="118">
        <v>35000000</v>
      </c>
    </row>
    <row r="787" spans="1:6" ht="17.100000000000001" customHeight="1">
      <c r="A787" s="117" t="s">
        <v>1045</v>
      </c>
      <c r="B787" s="127"/>
      <c r="C787" s="127"/>
      <c r="D787" s="115" t="s">
        <v>1103</v>
      </c>
      <c r="E787" s="158">
        <v>41974</v>
      </c>
      <c r="F787" s="118">
        <v>9559000</v>
      </c>
    </row>
    <row r="788" spans="1:6" ht="17.100000000000001" customHeight="1">
      <c r="A788" s="117" t="s">
        <v>1134</v>
      </c>
      <c r="B788" s="127"/>
      <c r="C788" s="127"/>
      <c r="D788" s="115" t="s">
        <v>1103</v>
      </c>
      <c r="E788" s="117" t="s">
        <v>1109</v>
      </c>
      <c r="F788" s="118">
        <v>29539640</v>
      </c>
    </row>
    <row r="789" spans="1:6" ht="17.100000000000001" customHeight="1">
      <c r="A789" s="117" t="s">
        <v>1134</v>
      </c>
      <c r="B789" s="127"/>
      <c r="C789" s="127"/>
      <c r="D789" s="115" t="s">
        <v>1135</v>
      </c>
      <c r="E789" s="121">
        <v>42346</v>
      </c>
      <c r="F789" s="122">
        <v>5445000</v>
      </c>
    </row>
    <row r="790" spans="1:6" ht="17.100000000000001" customHeight="1">
      <c r="A790" s="117" t="s">
        <v>1134</v>
      </c>
      <c r="B790" s="135"/>
      <c r="C790" s="135"/>
      <c r="D790" s="136" t="s">
        <v>1371</v>
      </c>
      <c r="E790" s="123" t="s">
        <v>1169</v>
      </c>
      <c r="F790" s="124">
        <v>1408000</v>
      </c>
    </row>
    <row r="791" spans="1:6" ht="17.100000000000001" customHeight="1">
      <c r="A791" s="137" t="s">
        <v>1134</v>
      </c>
      <c r="B791" s="138"/>
      <c r="C791" s="138"/>
      <c r="D791" s="139" t="s">
        <v>1539</v>
      </c>
      <c r="E791" s="140" t="s">
        <v>1170</v>
      </c>
      <c r="F791" s="141">
        <v>5461000</v>
      </c>
    </row>
    <row r="792" spans="1:6" ht="17.100000000000001" customHeight="1">
      <c r="A792" s="143" t="s">
        <v>1134</v>
      </c>
      <c r="B792" s="127"/>
      <c r="C792" s="127"/>
      <c r="D792" s="189" t="s">
        <v>1272</v>
      </c>
      <c r="E792" s="190" t="s">
        <v>1267</v>
      </c>
      <c r="F792" s="191">
        <v>96140000</v>
      </c>
    </row>
    <row r="793" spans="1:6" ht="17.100000000000001" customHeight="1">
      <c r="A793" s="143" t="s">
        <v>1134</v>
      </c>
      <c r="B793" s="127"/>
      <c r="C793" s="127"/>
      <c r="D793" s="189" t="s">
        <v>1273</v>
      </c>
      <c r="E793" s="190" t="s">
        <v>1268</v>
      </c>
      <c r="F793" s="191">
        <v>660000</v>
      </c>
    </row>
    <row r="794" spans="1:6" ht="17.100000000000001" customHeight="1">
      <c r="A794" s="143" t="s">
        <v>1134</v>
      </c>
      <c r="B794" s="127"/>
      <c r="C794" s="127"/>
      <c r="D794" s="189" t="s">
        <v>1274</v>
      </c>
      <c r="E794" s="190" t="s">
        <v>1269</v>
      </c>
      <c r="F794" s="191">
        <v>600000</v>
      </c>
    </row>
    <row r="795" spans="1:6" ht="17.100000000000001" customHeight="1">
      <c r="A795" s="143" t="s">
        <v>1134</v>
      </c>
      <c r="B795" s="127"/>
      <c r="C795" s="127"/>
      <c r="D795" s="189" t="s">
        <v>1275</v>
      </c>
      <c r="E795" s="190" t="s">
        <v>1270</v>
      </c>
      <c r="F795" s="191">
        <v>2000000</v>
      </c>
    </row>
    <row r="796" spans="1:6" ht="17.100000000000001" customHeight="1">
      <c r="A796" s="143" t="s">
        <v>1134</v>
      </c>
      <c r="B796" s="127"/>
      <c r="C796" s="127"/>
      <c r="D796" s="189" t="s">
        <v>1276</v>
      </c>
      <c r="E796" s="190" t="s">
        <v>1271</v>
      </c>
      <c r="F796" s="191">
        <v>2200000</v>
      </c>
    </row>
    <row r="797" spans="1:6" ht="17.100000000000001" customHeight="1">
      <c r="A797" s="143" t="s">
        <v>1134</v>
      </c>
      <c r="B797" s="127"/>
      <c r="C797" s="127"/>
      <c r="D797" s="189" t="s">
        <v>1540</v>
      </c>
      <c r="E797" s="192">
        <v>43076</v>
      </c>
      <c r="F797" s="191">
        <v>7117000</v>
      </c>
    </row>
    <row r="798" spans="1:6" ht="17.100000000000001" customHeight="1">
      <c r="A798" s="143" t="s">
        <v>1328</v>
      </c>
      <c r="B798" s="127"/>
      <c r="C798" s="127"/>
      <c r="D798" s="160" t="s">
        <v>1433</v>
      </c>
      <c r="E798" s="159">
        <v>43136</v>
      </c>
      <c r="F798" s="193">
        <v>2200000</v>
      </c>
    </row>
    <row r="799" spans="1:6" ht="17.100000000000001" customHeight="1">
      <c r="A799" s="143" t="s">
        <v>1328</v>
      </c>
      <c r="B799" s="127"/>
      <c r="C799" s="127"/>
      <c r="D799" s="160" t="s">
        <v>1434</v>
      </c>
      <c r="E799" s="121">
        <v>43158</v>
      </c>
      <c r="F799" s="194">
        <v>352000</v>
      </c>
    </row>
    <row r="800" spans="1:6" ht="17.100000000000001" customHeight="1">
      <c r="A800" s="130" t="s">
        <v>1328</v>
      </c>
      <c r="B800" s="127"/>
      <c r="C800" s="127"/>
      <c r="D800" s="182" t="s">
        <v>1435</v>
      </c>
      <c r="E800" s="178">
        <v>43411</v>
      </c>
      <c r="F800" s="181">
        <v>7689000</v>
      </c>
    </row>
    <row r="801" spans="1:6" ht="17.100000000000001" customHeight="1">
      <c r="A801" s="130" t="s">
        <v>1328</v>
      </c>
      <c r="B801" s="127"/>
      <c r="C801" s="127"/>
      <c r="D801" s="182" t="s">
        <v>1436</v>
      </c>
      <c r="E801" s="178">
        <v>43451</v>
      </c>
      <c r="F801" s="181">
        <v>59000000</v>
      </c>
    </row>
    <row r="802" spans="1:6" ht="17.100000000000001" customHeight="1">
      <c r="A802" s="130" t="s">
        <v>1328</v>
      </c>
      <c r="B802" s="127"/>
      <c r="C802" s="127"/>
      <c r="D802" s="182" t="s">
        <v>1437</v>
      </c>
      <c r="E802" s="132">
        <v>43574</v>
      </c>
      <c r="F802" s="133">
        <v>11413300</v>
      </c>
    </row>
    <row r="803" spans="1:6" ht="17.100000000000001" customHeight="1">
      <c r="A803" s="130" t="s">
        <v>1328</v>
      </c>
      <c r="B803" s="127"/>
      <c r="C803" s="127"/>
      <c r="D803" s="182" t="s">
        <v>1438</v>
      </c>
      <c r="E803" s="132">
        <v>43574</v>
      </c>
      <c r="F803" s="133">
        <v>5988660</v>
      </c>
    </row>
    <row r="804" spans="1:6" ht="17.100000000000001" customHeight="1">
      <c r="A804" s="130" t="s">
        <v>1328</v>
      </c>
      <c r="B804" s="127"/>
      <c r="C804" s="127"/>
      <c r="D804" s="182" t="s">
        <v>1439</v>
      </c>
      <c r="E804" s="132">
        <v>43574</v>
      </c>
      <c r="F804" s="133">
        <v>47855020</v>
      </c>
    </row>
    <row r="805" spans="1:6" ht="17.100000000000001" customHeight="1">
      <c r="A805" s="130" t="s">
        <v>1328</v>
      </c>
      <c r="B805" s="127"/>
      <c r="C805" s="127"/>
      <c r="D805" s="182" t="s">
        <v>1334</v>
      </c>
      <c r="E805" s="132">
        <v>43595</v>
      </c>
      <c r="F805" s="133">
        <v>700000</v>
      </c>
    </row>
    <row r="806" spans="1:6" ht="17.100000000000001" customHeight="1">
      <c r="A806" s="130" t="s">
        <v>1328</v>
      </c>
      <c r="B806" s="127"/>
      <c r="C806" s="127"/>
      <c r="D806" s="182" t="s">
        <v>1440</v>
      </c>
      <c r="E806" s="132">
        <v>43818</v>
      </c>
      <c r="F806" s="133">
        <v>7117000</v>
      </c>
    </row>
    <row r="807" spans="1:6" ht="17.100000000000001" customHeight="1">
      <c r="A807" s="130" t="s">
        <v>1328</v>
      </c>
      <c r="B807" s="127"/>
      <c r="C807" s="127"/>
      <c r="D807" s="182" t="s">
        <v>1541</v>
      </c>
      <c r="E807" s="132">
        <v>43857</v>
      </c>
      <c r="F807" s="133">
        <v>4998840</v>
      </c>
    </row>
    <row r="808" spans="1:6" ht="17.100000000000001" customHeight="1">
      <c r="A808" s="130" t="s">
        <v>1328</v>
      </c>
      <c r="B808" s="127"/>
      <c r="C808" s="127"/>
      <c r="D808" s="182" t="s">
        <v>1542</v>
      </c>
      <c r="E808" s="132">
        <v>43862</v>
      </c>
      <c r="F808" s="133">
        <v>19504760</v>
      </c>
    </row>
    <row r="809" spans="1:6" ht="17.100000000000001" customHeight="1">
      <c r="A809" s="130" t="s">
        <v>1328</v>
      </c>
      <c r="B809" s="127"/>
      <c r="C809" s="127"/>
      <c r="D809" s="195" t="s">
        <v>1543</v>
      </c>
      <c r="E809" s="134">
        <v>44084</v>
      </c>
      <c r="F809" s="125">
        <v>7799000</v>
      </c>
    </row>
    <row r="810" spans="1:6" ht="17.100000000000001" customHeight="1">
      <c r="A810" s="130" t="s">
        <v>1328</v>
      </c>
      <c r="B810" s="127"/>
      <c r="C810" s="127"/>
      <c r="D810" s="195" t="s">
        <v>1544</v>
      </c>
      <c r="E810" s="134">
        <v>44113</v>
      </c>
      <c r="F810" s="125">
        <v>9772480</v>
      </c>
    </row>
    <row r="811" spans="1:6" ht="17.100000000000001" customHeight="1">
      <c r="A811" s="130" t="s">
        <v>1328</v>
      </c>
      <c r="B811" s="127"/>
      <c r="C811" s="127"/>
      <c r="D811" s="195" t="s">
        <v>1545</v>
      </c>
      <c r="E811" s="134">
        <v>44249</v>
      </c>
      <c r="F811" s="125">
        <v>19404220</v>
      </c>
    </row>
    <row r="812" spans="1:6" ht="17.100000000000001" customHeight="1">
      <c r="A812" s="130" t="s">
        <v>1328</v>
      </c>
      <c r="B812" s="127"/>
      <c r="C812" s="127"/>
      <c r="D812" s="195" t="s">
        <v>1546</v>
      </c>
      <c r="E812" s="134">
        <v>44330</v>
      </c>
      <c r="F812" s="125">
        <v>7799000</v>
      </c>
    </row>
    <row r="813" spans="1:6" ht="17.100000000000001" customHeight="1">
      <c r="A813" s="130" t="s">
        <v>1328</v>
      </c>
      <c r="B813" s="127"/>
      <c r="C813" s="127"/>
      <c r="D813" s="195" t="s">
        <v>1441</v>
      </c>
      <c r="E813" s="134">
        <v>44553</v>
      </c>
      <c r="F813" s="125">
        <v>11825000</v>
      </c>
    </row>
    <row r="814" spans="1:6" ht="17.100000000000001" customHeight="1">
      <c r="A814" s="143" t="s">
        <v>1420</v>
      </c>
      <c r="B814" s="143"/>
      <c r="C814" s="143"/>
      <c r="D814" s="183" t="s">
        <v>1543</v>
      </c>
      <c r="E814" s="196" t="s">
        <v>1419</v>
      </c>
      <c r="F814" s="185">
        <v>10799000</v>
      </c>
    </row>
    <row r="815" spans="1:6" ht="21" customHeight="1">
      <c r="A815" s="197" t="s">
        <v>1213</v>
      </c>
      <c r="B815" s="187"/>
      <c r="C815" s="187"/>
      <c r="D815" s="197"/>
      <c r="E815" s="197"/>
      <c r="F815" s="129">
        <f>SUM(F727:F814)</f>
        <v>912427380</v>
      </c>
    </row>
    <row r="816" spans="1:6" ht="21" customHeight="1">
      <c r="A816" s="186" t="s">
        <v>1214</v>
      </c>
      <c r="B816" s="187"/>
      <c r="C816" s="187"/>
      <c r="D816" s="186"/>
      <c r="E816" s="186"/>
      <c r="F816" s="119">
        <f t="shared" ref="F816" si="1">F815+F726+F14</f>
        <v>3670528214</v>
      </c>
    </row>
    <row r="817" spans="1:6" ht="13.5" hidden="1" customHeight="1"/>
    <row r="818" spans="1:6" ht="13.5" hidden="1" customHeight="1">
      <c r="F818" s="145"/>
    </row>
    <row r="819" spans="1:6" ht="13.5" hidden="1" customHeight="1">
      <c r="F819" s="145"/>
    </row>
    <row r="820" spans="1:6" ht="13.5" hidden="1" customHeight="1">
      <c r="A820" s="198" t="s">
        <v>1104</v>
      </c>
      <c r="B820" s="198"/>
      <c r="C820" s="198"/>
      <c r="F820" s="145"/>
    </row>
    <row r="821" spans="1:6" ht="13.5" hidden="1" customHeight="1">
      <c r="F821" s="145"/>
    </row>
    <row r="822" spans="1:6" ht="19.5" hidden="1" customHeight="1">
      <c r="A822" s="199" t="s">
        <v>1107</v>
      </c>
      <c r="B822" s="199"/>
      <c r="C822" s="199"/>
      <c r="F822" s="145"/>
    </row>
    <row r="823" spans="1:6" ht="19.5" hidden="1" customHeight="1">
      <c r="F823" s="145"/>
    </row>
    <row r="824" spans="1:6" ht="19.5" hidden="1" customHeight="1">
      <c r="A824" s="198" t="s">
        <v>1108</v>
      </c>
      <c r="B824" s="198"/>
      <c r="C824" s="198"/>
      <c r="F824" s="145"/>
    </row>
    <row r="825" spans="1:6" ht="19.5" hidden="1" customHeight="1">
      <c r="F825" s="145"/>
    </row>
    <row r="826" spans="1:6" ht="19.5" hidden="1" customHeight="1"/>
    <row r="827" spans="1:6" ht="13.5" hidden="1" customHeight="1"/>
    <row r="829" spans="1:6" ht="20.25" customHeight="1">
      <c r="F829" s="145"/>
    </row>
    <row r="830" spans="1:6" ht="20.25" customHeight="1"/>
    <row r="831" spans="1:6" ht="20.25" customHeight="1"/>
    <row r="832" spans="1:6" ht="20.25" customHeight="1">
      <c r="F832" s="145"/>
    </row>
    <row r="833" spans="4:16090" ht="20.25" customHeight="1">
      <c r="F833" s="145"/>
    </row>
    <row r="834" spans="4:16090" ht="20.25" customHeight="1">
      <c r="E834" s="145"/>
      <c r="F834" s="145"/>
    </row>
    <row r="835" spans="4:16090" ht="20.25" customHeight="1">
      <c r="E835" s="145"/>
      <c r="F835" s="145"/>
    </row>
    <row r="836" spans="4:16090" ht="20.25" customHeight="1"/>
    <row r="837" spans="4:16090" ht="20.25" customHeight="1"/>
    <row r="838" spans="4:16090" ht="20.25" customHeight="1"/>
    <row r="839" spans="4:16090" ht="20.25" customHeight="1"/>
    <row r="840" spans="4:16090" ht="20.25" customHeight="1"/>
    <row r="841" spans="4:16090" ht="20.25" customHeight="1"/>
    <row r="842" spans="4:16090" ht="20.25" customHeight="1"/>
    <row r="843" spans="4:16090" s="154" customFormat="1" ht="20.25" customHeight="1">
      <c r="D843" s="120"/>
      <c r="E843" s="120"/>
      <c r="F843" s="120"/>
      <c r="G843" s="120"/>
      <c r="H843" s="120"/>
      <c r="I843" s="120"/>
      <c r="J843" s="120"/>
      <c r="K843" s="120"/>
      <c r="L843" s="120"/>
      <c r="M843" s="120"/>
      <c r="N843" s="120"/>
      <c r="O843" s="120"/>
      <c r="P843" s="120"/>
      <c r="Q843" s="120"/>
      <c r="R843" s="120"/>
      <c r="S843" s="120"/>
      <c r="T843" s="120"/>
      <c r="U843" s="120"/>
      <c r="V843" s="120"/>
      <c r="W843" s="120"/>
      <c r="X843" s="120"/>
      <c r="Y843" s="120"/>
      <c r="Z843" s="120"/>
      <c r="AA843" s="120"/>
      <c r="AB843" s="120"/>
      <c r="AC843" s="120"/>
      <c r="AD843" s="120"/>
      <c r="AE843" s="120"/>
      <c r="AF843" s="120"/>
      <c r="AG843" s="120"/>
      <c r="AH843" s="120"/>
      <c r="AI843" s="120"/>
      <c r="AJ843" s="120"/>
      <c r="AK843" s="120"/>
      <c r="AL843" s="120"/>
      <c r="AM843" s="120"/>
      <c r="AN843" s="120"/>
      <c r="AO843" s="120"/>
      <c r="AP843" s="120"/>
      <c r="AQ843" s="120"/>
      <c r="AR843" s="120"/>
      <c r="AS843" s="120"/>
      <c r="AT843" s="120"/>
      <c r="AU843" s="120"/>
      <c r="AV843" s="120"/>
      <c r="AW843" s="120"/>
      <c r="AX843" s="120"/>
      <c r="AY843" s="120"/>
      <c r="AZ843" s="120"/>
      <c r="BA843" s="120"/>
      <c r="BB843" s="120"/>
      <c r="BC843" s="120"/>
      <c r="BD843" s="120"/>
      <c r="BE843" s="120"/>
      <c r="BF843" s="120"/>
      <c r="BG843" s="120"/>
      <c r="BH843" s="120"/>
      <c r="BI843" s="120"/>
      <c r="BJ843" s="120"/>
      <c r="BK843" s="120"/>
      <c r="BL843" s="120"/>
      <c r="BM843" s="120"/>
      <c r="BN843" s="120"/>
      <c r="BO843" s="120"/>
      <c r="BP843" s="120"/>
      <c r="BQ843" s="120"/>
      <c r="BR843" s="120"/>
      <c r="BS843" s="120"/>
      <c r="BT843" s="120"/>
      <c r="BU843" s="120"/>
      <c r="BV843" s="120"/>
      <c r="BW843" s="120"/>
      <c r="BX843" s="120"/>
      <c r="BY843" s="120"/>
      <c r="BZ843" s="120"/>
      <c r="CA843" s="120"/>
      <c r="CB843" s="120"/>
      <c r="CC843" s="120"/>
      <c r="CD843" s="120"/>
      <c r="CE843" s="120"/>
      <c r="CF843" s="120"/>
      <c r="CG843" s="120"/>
      <c r="CH843" s="120"/>
      <c r="CI843" s="120"/>
      <c r="CJ843" s="120"/>
      <c r="CK843" s="120"/>
      <c r="CL843" s="120"/>
      <c r="CM843" s="120"/>
      <c r="CN843" s="120"/>
      <c r="CO843" s="120"/>
      <c r="CP843" s="120"/>
      <c r="CQ843" s="120"/>
      <c r="CR843" s="120"/>
      <c r="CS843" s="120"/>
      <c r="CT843" s="120"/>
      <c r="CU843" s="120"/>
      <c r="CV843" s="120"/>
      <c r="CW843" s="120"/>
      <c r="CX843" s="120"/>
      <c r="CY843" s="120"/>
      <c r="CZ843" s="120"/>
      <c r="DA843" s="120"/>
      <c r="DB843" s="120"/>
      <c r="DC843" s="120"/>
      <c r="DD843" s="120"/>
      <c r="DE843" s="120"/>
      <c r="DF843" s="120"/>
      <c r="DG843" s="120"/>
      <c r="DH843" s="120"/>
      <c r="DI843" s="120"/>
      <c r="DJ843" s="120"/>
      <c r="DK843" s="120"/>
      <c r="DL843" s="120"/>
      <c r="DM843" s="120"/>
      <c r="DN843" s="120"/>
      <c r="DO843" s="120"/>
      <c r="DP843" s="120"/>
      <c r="DQ843" s="120"/>
      <c r="DR843" s="120"/>
      <c r="DS843" s="120"/>
      <c r="DT843" s="120"/>
      <c r="DU843" s="120"/>
      <c r="DV843" s="120"/>
      <c r="DW843" s="120"/>
      <c r="DX843" s="120"/>
      <c r="DY843" s="120"/>
      <c r="DZ843" s="120"/>
      <c r="EA843" s="120"/>
      <c r="EB843" s="120"/>
      <c r="EC843" s="120"/>
      <c r="ED843" s="120"/>
      <c r="EE843" s="120"/>
      <c r="EF843" s="120"/>
      <c r="EG843" s="120"/>
      <c r="EH843" s="120"/>
      <c r="EI843" s="120"/>
      <c r="EJ843" s="120"/>
      <c r="EK843" s="120"/>
      <c r="EL843" s="120"/>
      <c r="EM843" s="120"/>
      <c r="EN843" s="120"/>
      <c r="EO843" s="120"/>
      <c r="EP843" s="120"/>
      <c r="EQ843" s="120"/>
      <c r="ER843" s="120"/>
      <c r="ES843" s="120"/>
      <c r="ET843" s="120"/>
      <c r="EU843" s="120"/>
      <c r="EV843" s="120"/>
      <c r="EW843" s="120"/>
      <c r="EX843" s="120"/>
      <c r="EY843" s="120"/>
      <c r="EZ843" s="120"/>
      <c r="FA843" s="120"/>
      <c r="FB843" s="120"/>
      <c r="FC843" s="120"/>
      <c r="FD843" s="120"/>
      <c r="FE843" s="120"/>
      <c r="FF843" s="120"/>
      <c r="FG843" s="120"/>
      <c r="FH843" s="120"/>
      <c r="FI843" s="120"/>
      <c r="FJ843" s="120"/>
      <c r="FK843" s="120"/>
      <c r="FL843" s="120"/>
      <c r="FM843" s="120"/>
      <c r="FN843" s="120"/>
      <c r="FO843" s="120"/>
      <c r="FP843" s="120"/>
      <c r="FQ843" s="120"/>
      <c r="FR843" s="120"/>
      <c r="FS843" s="120"/>
      <c r="FT843" s="120"/>
      <c r="FU843" s="120"/>
      <c r="FV843" s="120"/>
      <c r="FW843" s="120"/>
      <c r="FX843" s="120"/>
      <c r="FY843" s="120"/>
      <c r="FZ843" s="120"/>
      <c r="GA843" s="120"/>
      <c r="GB843" s="120"/>
      <c r="GC843" s="120"/>
      <c r="GD843" s="120"/>
      <c r="GE843" s="120"/>
      <c r="GF843" s="120"/>
      <c r="GG843" s="120"/>
      <c r="GH843" s="120"/>
      <c r="GI843" s="120"/>
      <c r="GJ843" s="120"/>
      <c r="GK843" s="120"/>
      <c r="GL843" s="120"/>
      <c r="GM843" s="120"/>
      <c r="GN843" s="120"/>
      <c r="GO843" s="120"/>
      <c r="GP843" s="120"/>
      <c r="GQ843" s="120"/>
      <c r="GR843" s="120"/>
      <c r="GS843" s="120"/>
      <c r="GT843" s="120"/>
      <c r="GU843" s="120"/>
      <c r="GV843" s="120"/>
      <c r="GW843" s="120"/>
      <c r="GX843" s="120"/>
      <c r="GY843" s="120"/>
      <c r="GZ843" s="120"/>
      <c r="HA843" s="120"/>
      <c r="HB843" s="120"/>
      <c r="HC843" s="120"/>
      <c r="HD843" s="120"/>
      <c r="HE843" s="120"/>
      <c r="HF843" s="120"/>
      <c r="HG843" s="120"/>
      <c r="HH843" s="120"/>
      <c r="HI843" s="120"/>
      <c r="HJ843" s="120"/>
      <c r="HK843" s="120"/>
      <c r="HL843" s="120"/>
      <c r="HM843" s="120"/>
      <c r="HN843" s="120"/>
      <c r="HO843" s="120"/>
      <c r="HP843" s="120"/>
      <c r="HQ843" s="120"/>
      <c r="HR843" s="120"/>
      <c r="HS843" s="120"/>
      <c r="HT843" s="120"/>
      <c r="HU843" s="120"/>
      <c r="HV843" s="120"/>
      <c r="HW843" s="120"/>
      <c r="HX843" s="120"/>
      <c r="HY843" s="120"/>
      <c r="HZ843" s="120"/>
      <c r="IA843" s="120"/>
      <c r="IB843" s="120"/>
      <c r="IC843" s="120"/>
      <c r="ID843" s="120"/>
      <c r="IE843" s="120"/>
      <c r="IF843" s="120"/>
      <c r="IG843" s="120"/>
      <c r="IH843" s="120"/>
      <c r="II843" s="120"/>
      <c r="IJ843" s="120"/>
      <c r="IK843" s="120"/>
      <c r="IL843" s="120"/>
      <c r="IM843" s="120"/>
      <c r="IN843" s="120"/>
      <c r="IO843" s="120"/>
      <c r="IP843" s="120"/>
      <c r="IQ843" s="120"/>
      <c r="IR843" s="120"/>
      <c r="IS843" s="120"/>
      <c r="IT843" s="120"/>
      <c r="IU843" s="120"/>
      <c r="IV843" s="120"/>
      <c r="IW843" s="120"/>
      <c r="IX843" s="120"/>
      <c r="IY843" s="120"/>
      <c r="IZ843" s="120"/>
      <c r="JA843" s="120"/>
      <c r="JB843" s="120"/>
      <c r="JC843" s="120"/>
      <c r="JD843" s="120"/>
      <c r="JE843" s="120"/>
      <c r="JF843" s="120"/>
      <c r="JG843" s="120"/>
      <c r="JH843" s="120"/>
      <c r="JI843" s="120"/>
      <c r="JJ843" s="120"/>
      <c r="JK843" s="120"/>
      <c r="JL843" s="120"/>
      <c r="JM843" s="120"/>
      <c r="JN843" s="120"/>
      <c r="JO843" s="120"/>
      <c r="JP843" s="120"/>
      <c r="JQ843" s="120"/>
      <c r="JR843" s="120"/>
      <c r="JS843" s="120"/>
      <c r="JT843" s="120"/>
      <c r="JU843" s="120"/>
      <c r="JV843" s="120"/>
      <c r="JW843" s="120"/>
      <c r="JX843" s="120"/>
      <c r="JY843" s="120"/>
      <c r="JZ843" s="120"/>
      <c r="KA843" s="120"/>
      <c r="KB843" s="120"/>
      <c r="KC843" s="120"/>
      <c r="KD843" s="120"/>
      <c r="KE843" s="120"/>
      <c r="KF843" s="120"/>
      <c r="KG843" s="120"/>
      <c r="KH843" s="120"/>
      <c r="KI843" s="120"/>
      <c r="KJ843" s="120"/>
      <c r="KK843" s="120"/>
      <c r="KL843" s="120"/>
      <c r="KM843" s="120"/>
      <c r="KN843" s="120"/>
      <c r="KO843" s="120"/>
      <c r="KP843" s="120"/>
      <c r="KQ843" s="120"/>
      <c r="KR843" s="120"/>
      <c r="KS843" s="120"/>
      <c r="KT843" s="120"/>
      <c r="KU843" s="120"/>
      <c r="KV843" s="120"/>
      <c r="KW843" s="120"/>
      <c r="KX843" s="120"/>
      <c r="KY843" s="120"/>
      <c r="KZ843" s="120"/>
      <c r="LA843" s="120"/>
      <c r="LB843" s="120"/>
      <c r="LC843" s="120"/>
      <c r="LD843" s="120"/>
      <c r="LE843" s="120"/>
      <c r="LF843" s="120"/>
      <c r="LG843" s="120"/>
      <c r="LH843" s="120"/>
      <c r="LI843" s="120"/>
      <c r="LJ843" s="120"/>
      <c r="LK843" s="120"/>
      <c r="LL843" s="120"/>
      <c r="LM843" s="120"/>
      <c r="LN843" s="120"/>
      <c r="LO843" s="120"/>
      <c r="LP843" s="120"/>
      <c r="LQ843" s="120"/>
      <c r="LR843" s="120"/>
      <c r="LS843" s="120"/>
      <c r="LT843" s="120"/>
      <c r="LU843" s="120"/>
      <c r="LV843" s="120"/>
      <c r="LW843" s="120"/>
      <c r="LX843" s="120"/>
      <c r="LY843" s="120"/>
      <c r="LZ843" s="120"/>
      <c r="MA843" s="120"/>
      <c r="MB843" s="120"/>
      <c r="MC843" s="120"/>
      <c r="MD843" s="120"/>
      <c r="ME843" s="120"/>
      <c r="MF843" s="120"/>
      <c r="MG843" s="120"/>
      <c r="MH843" s="120"/>
      <c r="MI843" s="120"/>
      <c r="MJ843" s="120"/>
      <c r="MK843" s="120"/>
      <c r="ML843" s="120"/>
      <c r="MM843" s="120"/>
      <c r="MN843" s="120"/>
      <c r="MO843" s="120"/>
      <c r="MP843" s="120"/>
      <c r="MQ843" s="120"/>
      <c r="MR843" s="120"/>
      <c r="MS843" s="120"/>
      <c r="MT843" s="120"/>
      <c r="MU843" s="120"/>
      <c r="MV843" s="120"/>
      <c r="MW843" s="120"/>
      <c r="MX843" s="120"/>
      <c r="MY843" s="120"/>
      <c r="MZ843" s="120"/>
      <c r="NA843" s="120"/>
      <c r="NB843" s="120"/>
      <c r="NC843" s="120"/>
      <c r="ND843" s="120"/>
      <c r="NE843" s="120"/>
      <c r="NF843" s="120"/>
      <c r="NG843" s="120"/>
      <c r="NH843" s="120"/>
      <c r="NI843" s="120"/>
      <c r="NJ843" s="120"/>
      <c r="NK843" s="120"/>
      <c r="NL843" s="120"/>
      <c r="NM843" s="120"/>
      <c r="NN843" s="120"/>
      <c r="NO843" s="120"/>
      <c r="NP843" s="120"/>
      <c r="NQ843" s="120"/>
      <c r="NR843" s="120"/>
      <c r="NS843" s="120"/>
      <c r="NT843" s="120"/>
      <c r="NU843" s="120"/>
      <c r="NV843" s="120"/>
      <c r="NW843" s="120"/>
      <c r="NX843" s="120"/>
      <c r="NY843" s="120"/>
      <c r="NZ843" s="120"/>
      <c r="OA843" s="120"/>
      <c r="OB843" s="120"/>
      <c r="OC843" s="120"/>
      <c r="OD843" s="120"/>
      <c r="OE843" s="120"/>
      <c r="OF843" s="120"/>
      <c r="OG843" s="120"/>
      <c r="OH843" s="120"/>
      <c r="OI843" s="120"/>
      <c r="OJ843" s="120"/>
      <c r="OK843" s="120"/>
      <c r="OL843" s="120"/>
      <c r="OM843" s="120"/>
      <c r="ON843" s="120"/>
      <c r="OO843" s="120"/>
      <c r="OP843" s="120"/>
      <c r="OQ843" s="120"/>
      <c r="OR843" s="120"/>
      <c r="OS843" s="120"/>
      <c r="OT843" s="120"/>
      <c r="OU843" s="120"/>
      <c r="OV843" s="120"/>
      <c r="OW843" s="120"/>
      <c r="OX843" s="120"/>
      <c r="OY843" s="120"/>
      <c r="OZ843" s="120"/>
      <c r="PA843" s="120"/>
      <c r="PB843" s="120"/>
      <c r="PC843" s="120"/>
      <c r="PD843" s="120"/>
      <c r="PE843" s="120"/>
      <c r="PF843" s="120"/>
      <c r="PG843" s="120"/>
      <c r="PH843" s="120"/>
      <c r="PI843" s="120"/>
      <c r="PJ843" s="120"/>
      <c r="PK843" s="120"/>
      <c r="PL843" s="120"/>
      <c r="PM843" s="120"/>
      <c r="PN843" s="120"/>
      <c r="PO843" s="120"/>
      <c r="PP843" s="120"/>
      <c r="PQ843" s="120"/>
      <c r="PR843" s="120"/>
      <c r="PS843" s="120"/>
      <c r="PT843" s="120"/>
      <c r="PU843" s="120"/>
      <c r="PV843" s="120"/>
      <c r="PW843" s="120"/>
      <c r="PX843" s="120"/>
      <c r="PY843" s="120"/>
      <c r="PZ843" s="120"/>
      <c r="QA843" s="120"/>
      <c r="QB843" s="120"/>
      <c r="QC843" s="120"/>
      <c r="QD843" s="120"/>
      <c r="QE843" s="120"/>
      <c r="QF843" s="120"/>
      <c r="QG843" s="120"/>
      <c r="QH843" s="120"/>
      <c r="QI843" s="120"/>
      <c r="QJ843" s="120"/>
      <c r="QK843" s="120"/>
      <c r="QL843" s="120"/>
      <c r="QM843" s="120"/>
      <c r="QN843" s="120"/>
      <c r="QO843" s="120"/>
      <c r="QP843" s="120"/>
      <c r="QQ843" s="120"/>
      <c r="QR843" s="120"/>
      <c r="QS843" s="120"/>
      <c r="QT843" s="120"/>
      <c r="QU843" s="120"/>
      <c r="QV843" s="120"/>
      <c r="QW843" s="120"/>
      <c r="QX843" s="120"/>
      <c r="QY843" s="120"/>
      <c r="QZ843" s="120"/>
      <c r="RA843" s="120"/>
      <c r="RB843" s="120"/>
      <c r="RC843" s="120"/>
      <c r="RD843" s="120"/>
      <c r="RE843" s="120"/>
      <c r="RF843" s="120"/>
      <c r="RG843" s="120"/>
      <c r="RH843" s="120"/>
      <c r="RI843" s="120"/>
      <c r="RJ843" s="120"/>
      <c r="RK843" s="120"/>
      <c r="RL843" s="120"/>
      <c r="RM843" s="120"/>
      <c r="RN843" s="120"/>
      <c r="RO843" s="120"/>
      <c r="RP843" s="120"/>
      <c r="RQ843" s="120"/>
      <c r="RR843" s="120"/>
      <c r="RS843" s="120"/>
      <c r="RT843" s="120"/>
      <c r="RU843" s="120"/>
      <c r="RV843" s="120"/>
      <c r="RW843" s="120"/>
      <c r="RX843" s="120"/>
      <c r="RY843" s="120"/>
      <c r="RZ843" s="120"/>
      <c r="SA843" s="120"/>
      <c r="SB843" s="120"/>
      <c r="SC843" s="120"/>
      <c r="SD843" s="120"/>
      <c r="SE843" s="120"/>
      <c r="SF843" s="120"/>
      <c r="SG843" s="120"/>
      <c r="SH843" s="120"/>
      <c r="SI843" s="120"/>
      <c r="SJ843" s="120"/>
      <c r="SK843" s="120"/>
      <c r="SL843" s="120"/>
      <c r="SM843" s="120"/>
      <c r="SN843" s="120"/>
      <c r="SO843" s="120"/>
      <c r="SP843" s="120"/>
      <c r="SQ843" s="120"/>
      <c r="SR843" s="120"/>
      <c r="SS843" s="120"/>
      <c r="ST843" s="120"/>
      <c r="SU843" s="120"/>
      <c r="SV843" s="120"/>
      <c r="SW843" s="120"/>
      <c r="SX843" s="120"/>
      <c r="SY843" s="120"/>
      <c r="SZ843" s="120"/>
      <c r="TA843" s="120"/>
      <c r="TB843" s="120"/>
      <c r="TC843" s="120"/>
      <c r="TD843" s="120"/>
      <c r="TE843" s="120"/>
      <c r="TF843" s="120"/>
      <c r="TG843" s="120"/>
      <c r="TH843" s="120"/>
      <c r="TI843" s="120"/>
      <c r="TJ843" s="120"/>
      <c r="TK843" s="120"/>
      <c r="TL843" s="120"/>
      <c r="TM843" s="120"/>
      <c r="TN843" s="120"/>
      <c r="TO843" s="120"/>
      <c r="TP843" s="120"/>
      <c r="TQ843" s="120"/>
      <c r="TR843" s="120"/>
      <c r="TS843" s="120"/>
      <c r="TT843" s="120"/>
      <c r="TU843" s="120"/>
      <c r="TV843" s="120"/>
      <c r="TW843" s="120"/>
      <c r="TX843" s="120"/>
      <c r="TY843" s="120"/>
      <c r="TZ843" s="120"/>
      <c r="UA843" s="120"/>
      <c r="UB843" s="120"/>
      <c r="UC843" s="120"/>
      <c r="UD843" s="120"/>
      <c r="UE843" s="120"/>
      <c r="UF843" s="120"/>
      <c r="UG843" s="120"/>
      <c r="UH843" s="120"/>
      <c r="UI843" s="120"/>
      <c r="UJ843" s="120"/>
      <c r="UK843" s="120"/>
      <c r="UL843" s="120"/>
      <c r="UM843" s="120"/>
      <c r="UN843" s="120"/>
      <c r="UO843" s="120"/>
      <c r="UP843" s="120"/>
      <c r="UQ843" s="120"/>
      <c r="UR843" s="120"/>
      <c r="US843" s="120"/>
      <c r="UT843" s="120"/>
      <c r="UU843" s="120"/>
      <c r="UV843" s="120"/>
      <c r="UW843" s="120"/>
      <c r="UX843" s="120"/>
      <c r="UY843" s="120"/>
      <c r="UZ843" s="120"/>
      <c r="VA843" s="120"/>
      <c r="VB843" s="120"/>
      <c r="VC843" s="120"/>
      <c r="VD843" s="120"/>
      <c r="VE843" s="120"/>
      <c r="VF843" s="120"/>
      <c r="VG843" s="120"/>
      <c r="VH843" s="120"/>
      <c r="VI843" s="120"/>
      <c r="VJ843" s="120"/>
      <c r="VK843" s="120"/>
      <c r="VL843" s="120"/>
      <c r="VM843" s="120"/>
      <c r="VN843" s="120"/>
      <c r="VO843" s="120"/>
      <c r="VP843" s="120"/>
      <c r="VQ843" s="120"/>
      <c r="VR843" s="120"/>
      <c r="VS843" s="120"/>
      <c r="VT843" s="120"/>
      <c r="VU843" s="120"/>
      <c r="VV843" s="120"/>
      <c r="VW843" s="120"/>
      <c r="VX843" s="120"/>
      <c r="VY843" s="120"/>
      <c r="VZ843" s="120"/>
      <c r="WA843" s="120"/>
      <c r="WB843" s="120"/>
      <c r="WC843" s="120"/>
      <c r="WD843" s="120"/>
      <c r="WE843" s="120"/>
      <c r="WF843" s="120"/>
      <c r="WG843" s="120"/>
      <c r="WH843" s="120"/>
      <c r="WI843" s="120"/>
      <c r="WJ843" s="120"/>
      <c r="WK843" s="120"/>
      <c r="WL843" s="120"/>
      <c r="WM843" s="120"/>
      <c r="WN843" s="120"/>
      <c r="WO843" s="120"/>
      <c r="WP843" s="120"/>
      <c r="WQ843" s="120"/>
      <c r="WR843" s="120"/>
      <c r="WS843" s="120"/>
      <c r="WT843" s="120"/>
      <c r="WU843" s="120"/>
      <c r="WV843" s="120"/>
      <c r="WW843" s="120"/>
      <c r="WX843" s="120"/>
      <c r="WY843" s="120"/>
      <c r="WZ843" s="120"/>
      <c r="XA843" s="120"/>
      <c r="XB843" s="120"/>
      <c r="XC843" s="120"/>
      <c r="XD843" s="120"/>
      <c r="XE843" s="120"/>
      <c r="XF843" s="120"/>
      <c r="XG843" s="120"/>
      <c r="XH843" s="120"/>
      <c r="XI843" s="120"/>
      <c r="XJ843" s="120"/>
      <c r="XK843" s="120"/>
      <c r="XL843" s="120"/>
      <c r="XM843" s="120"/>
      <c r="XN843" s="120"/>
      <c r="XO843" s="120"/>
      <c r="XP843" s="120"/>
      <c r="XQ843" s="120"/>
      <c r="XR843" s="120"/>
      <c r="XS843" s="120"/>
      <c r="XT843" s="120"/>
      <c r="XU843" s="120"/>
      <c r="XV843" s="120"/>
      <c r="XW843" s="120"/>
      <c r="XX843" s="120"/>
      <c r="XY843" s="120"/>
      <c r="XZ843" s="120"/>
      <c r="YA843" s="120"/>
      <c r="YB843" s="120"/>
      <c r="YC843" s="120"/>
      <c r="YD843" s="120"/>
      <c r="YE843" s="120"/>
      <c r="YF843" s="120"/>
      <c r="YG843" s="120"/>
      <c r="YH843" s="120"/>
      <c r="YI843" s="120"/>
      <c r="YJ843" s="120"/>
      <c r="YK843" s="120"/>
      <c r="YL843" s="120"/>
      <c r="YM843" s="120"/>
      <c r="YN843" s="120"/>
      <c r="YO843" s="120"/>
      <c r="YP843" s="120"/>
      <c r="YQ843" s="120"/>
      <c r="YR843" s="120"/>
      <c r="YS843" s="120"/>
      <c r="YT843" s="120"/>
      <c r="YU843" s="120"/>
      <c r="YV843" s="120"/>
      <c r="YW843" s="120"/>
      <c r="YX843" s="120"/>
      <c r="YY843" s="120"/>
      <c r="YZ843" s="120"/>
      <c r="ZA843" s="120"/>
      <c r="ZB843" s="120"/>
      <c r="ZC843" s="120"/>
      <c r="ZD843" s="120"/>
      <c r="ZE843" s="120"/>
      <c r="ZF843" s="120"/>
      <c r="ZG843" s="120"/>
      <c r="ZH843" s="120"/>
      <c r="ZI843" s="120"/>
      <c r="ZJ843" s="120"/>
      <c r="ZK843" s="120"/>
      <c r="ZL843" s="120"/>
      <c r="ZM843" s="120"/>
      <c r="ZN843" s="120"/>
      <c r="ZO843" s="120"/>
      <c r="ZP843" s="120"/>
      <c r="ZQ843" s="120"/>
      <c r="ZR843" s="120"/>
      <c r="ZS843" s="120"/>
      <c r="ZT843" s="120"/>
      <c r="ZU843" s="120"/>
      <c r="ZV843" s="120"/>
      <c r="ZW843" s="120"/>
      <c r="ZX843" s="120"/>
      <c r="ZY843" s="120"/>
      <c r="ZZ843" s="120"/>
      <c r="AAA843" s="120"/>
      <c r="AAB843" s="120"/>
      <c r="AAC843" s="120"/>
      <c r="AAD843" s="120"/>
      <c r="AAE843" s="120"/>
      <c r="AAF843" s="120"/>
      <c r="AAG843" s="120"/>
      <c r="AAH843" s="120"/>
      <c r="AAI843" s="120"/>
      <c r="AAJ843" s="120"/>
      <c r="AAK843" s="120"/>
      <c r="AAL843" s="120"/>
      <c r="AAM843" s="120"/>
      <c r="AAN843" s="120"/>
      <c r="AAO843" s="120"/>
      <c r="AAP843" s="120"/>
      <c r="AAQ843" s="120"/>
      <c r="AAR843" s="120"/>
      <c r="AAS843" s="120"/>
      <c r="AAT843" s="120"/>
      <c r="AAU843" s="120"/>
      <c r="AAV843" s="120"/>
      <c r="AAW843" s="120"/>
      <c r="AAX843" s="120"/>
      <c r="AAY843" s="120"/>
      <c r="AAZ843" s="120"/>
      <c r="ABA843" s="120"/>
      <c r="ABB843" s="120"/>
      <c r="ABC843" s="120"/>
      <c r="ABD843" s="120"/>
      <c r="ABE843" s="120"/>
      <c r="ABF843" s="120"/>
      <c r="ABG843" s="120"/>
      <c r="ABH843" s="120"/>
      <c r="ABI843" s="120"/>
      <c r="ABJ843" s="120"/>
      <c r="ABK843" s="120"/>
      <c r="ABL843" s="120"/>
      <c r="ABM843" s="120"/>
      <c r="ABN843" s="120"/>
      <c r="ABO843" s="120"/>
      <c r="ABP843" s="120"/>
      <c r="ABQ843" s="120"/>
      <c r="ABR843" s="120"/>
      <c r="ABS843" s="120"/>
      <c r="ABT843" s="120"/>
      <c r="ABU843" s="120"/>
      <c r="ABV843" s="120"/>
      <c r="ABW843" s="120"/>
      <c r="ABX843" s="120"/>
      <c r="ABY843" s="120"/>
      <c r="ABZ843" s="120"/>
      <c r="ACA843" s="120"/>
      <c r="ACB843" s="120"/>
      <c r="ACC843" s="120"/>
      <c r="ACD843" s="120"/>
      <c r="ACE843" s="120"/>
      <c r="ACF843" s="120"/>
      <c r="ACG843" s="120"/>
      <c r="ACH843" s="120"/>
      <c r="ACI843" s="120"/>
      <c r="ACJ843" s="120"/>
      <c r="ACK843" s="120"/>
      <c r="ACL843" s="120"/>
      <c r="ACM843" s="120"/>
      <c r="ACN843" s="120"/>
      <c r="ACO843" s="120"/>
      <c r="ACP843" s="120"/>
      <c r="ACQ843" s="120"/>
      <c r="ACR843" s="120"/>
      <c r="ACS843" s="120"/>
      <c r="ACT843" s="120"/>
      <c r="ACU843" s="120"/>
      <c r="ACV843" s="120"/>
      <c r="ACW843" s="120"/>
      <c r="ACX843" s="120"/>
      <c r="ACY843" s="120"/>
      <c r="ACZ843" s="120"/>
      <c r="ADA843" s="120"/>
      <c r="ADB843" s="120"/>
      <c r="ADC843" s="120"/>
      <c r="ADD843" s="120"/>
      <c r="ADE843" s="120"/>
      <c r="ADF843" s="120"/>
      <c r="ADG843" s="120"/>
      <c r="ADH843" s="120"/>
      <c r="ADI843" s="120"/>
      <c r="ADJ843" s="120"/>
      <c r="ADK843" s="120"/>
      <c r="ADL843" s="120"/>
      <c r="ADM843" s="120"/>
      <c r="ADN843" s="120"/>
      <c r="ADO843" s="120"/>
      <c r="ADP843" s="120"/>
      <c r="ADQ843" s="120"/>
      <c r="ADR843" s="120"/>
      <c r="ADS843" s="120"/>
      <c r="ADT843" s="120"/>
      <c r="ADU843" s="120"/>
      <c r="ADV843" s="120"/>
      <c r="ADW843" s="120"/>
      <c r="ADX843" s="120"/>
      <c r="ADY843" s="120"/>
      <c r="ADZ843" s="120"/>
      <c r="AEA843" s="120"/>
      <c r="AEB843" s="120"/>
      <c r="AEC843" s="120"/>
      <c r="AED843" s="120"/>
      <c r="AEE843" s="120"/>
      <c r="AEF843" s="120"/>
      <c r="AEG843" s="120"/>
      <c r="AEH843" s="120"/>
      <c r="AEI843" s="120"/>
      <c r="AEJ843" s="120"/>
      <c r="AEK843" s="120"/>
      <c r="AEL843" s="120"/>
      <c r="AEM843" s="120"/>
      <c r="AEN843" s="120"/>
      <c r="AEO843" s="120"/>
      <c r="AEP843" s="120"/>
      <c r="AEQ843" s="120"/>
      <c r="AER843" s="120"/>
      <c r="AES843" s="120"/>
      <c r="AET843" s="120"/>
      <c r="AEU843" s="120"/>
      <c r="AEV843" s="120"/>
      <c r="AEW843" s="120"/>
      <c r="AEX843" s="120"/>
      <c r="AEY843" s="120"/>
      <c r="AEZ843" s="120"/>
      <c r="AFA843" s="120"/>
      <c r="AFB843" s="120"/>
      <c r="AFC843" s="120"/>
      <c r="AFD843" s="120"/>
      <c r="AFE843" s="120"/>
      <c r="AFF843" s="120"/>
      <c r="AFG843" s="120"/>
      <c r="AFH843" s="120"/>
      <c r="AFI843" s="120"/>
      <c r="AFJ843" s="120"/>
      <c r="AFK843" s="120"/>
      <c r="AFL843" s="120"/>
      <c r="AFM843" s="120"/>
      <c r="AFN843" s="120"/>
      <c r="AFO843" s="120"/>
      <c r="AFP843" s="120"/>
      <c r="AFQ843" s="120"/>
      <c r="AFR843" s="120"/>
      <c r="AFS843" s="120"/>
      <c r="AFT843" s="120"/>
      <c r="AFU843" s="120"/>
      <c r="AFV843" s="120"/>
      <c r="AFW843" s="120"/>
      <c r="AFX843" s="120"/>
      <c r="AFY843" s="120"/>
      <c r="AFZ843" s="120"/>
      <c r="AGA843" s="120"/>
      <c r="AGB843" s="120"/>
      <c r="AGC843" s="120"/>
      <c r="AGD843" s="120"/>
      <c r="AGE843" s="120"/>
      <c r="AGF843" s="120"/>
      <c r="AGG843" s="120"/>
      <c r="AGH843" s="120"/>
      <c r="AGI843" s="120"/>
      <c r="AGJ843" s="120"/>
      <c r="AGK843" s="120"/>
      <c r="AGL843" s="120"/>
      <c r="AGM843" s="120"/>
      <c r="AGN843" s="120"/>
      <c r="AGO843" s="120"/>
      <c r="AGP843" s="120"/>
      <c r="AGQ843" s="120"/>
      <c r="AGR843" s="120"/>
      <c r="AGS843" s="120"/>
      <c r="AGT843" s="120"/>
      <c r="AGU843" s="120"/>
      <c r="AGV843" s="120"/>
      <c r="AGW843" s="120"/>
      <c r="AGX843" s="120"/>
      <c r="AGY843" s="120"/>
      <c r="AGZ843" s="120"/>
      <c r="AHA843" s="120"/>
      <c r="AHB843" s="120"/>
      <c r="AHC843" s="120"/>
      <c r="AHD843" s="120"/>
      <c r="AHE843" s="120"/>
      <c r="AHF843" s="120"/>
      <c r="AHG843" s="120"/>
      <c r="AHH843" s="120"/>
      <c r="AHI843" s="120"/>
      <c r="AHJ843" s="120"/>
      <c r="AHK843" s="120"/>
      <c r="AHL843" s="120"/>
      <c r="AHM843" s="120"/>
      <c r="AHN843" s="120"/>
      <c r="AHO843" s="120"/>
      <c r="AHP843" s="120"/>
      <c r="AHQ843" s="120"/>
      <c r="AHR843" s="120"/>
      <c r="AHS843" s="120"/>
      <c r="AHT843" s="120"/>
      <c r="AHU843" s="120"/>
      <c r="AHV843" s="120"/>
      <c r="AHW843" s="120"/>
      <c r="AHX843" s="120"/>
      <c r="AHY843" s="120"/>
      <c r="AHZ843" s="120"/>
      <c r="AIA843" s="120"/>
      <c r="AIB843" s="120"/>
      <c r="AIC843" s="120"/>
      <c r="AID843" s="120"/>
      <c r="AIE843" s="120"/>
      <c r="AIF843" s="120"/>
      <c r="AIG843" s="120"/>
      <c r="AIH843" s="120"/>
      <c r="AII843" s="120"/>
      <c r="AIJ843" s="120"/>
      <c r="AIK843" s="120"/>
      <c r="AIL843" s="120"/>
      <c r="AIM843" s="120"/>
      <c r="AIN843" s="120"/>
      <c r="AIO843" s="120"/>
      <c r="AIP843" s="120"/>
      <c r="AIQ843" s="120"/>
      <c r="AIR843" s="120"/>
      <c r="AIS843" s="120"/>
      <c r="AIT843" s="120"/>
      <c r="AIU843" s="120"/>
      <c r="AIV843" s="120"/>
      <c r="AIW843" s="120"/>
      <c r="AIX843" s="120"/>
      <c r="AIY843" s="120"/>
      <c r="AIZ843" s="120"/>
      <c r="AJA843" s="120"/>
      <c r="AJB843" s="120"/>
      <c r="AJC843" s="120"/>
      <c r="AJD843" s="120"/>
      <c r="AJE843" s="120"/>
      <c r="AJF843" s="120"/>
      <c r="AJG843" s="120"/>
      <c r="AJH843" s="120"/>
      <c r="AJI843" s="120"/>
      <c r="AJJ843" s="120"/>
      <c r="AJK843" s="120"/>
      <c r="AJL843" s="120"/>
      <c r="AJM843" s="120"/>
      <c r="AJN843" s="120"/>
      <c r="AJO843" s="120"/>
      <c r="AJP843" s="120"/>
      <c r="AJQ843" s="120"/>
      <c r="AJR843" s="120"/>
      <c r="AJS843" s="120"/>
      <c r="AJT843" s="120"/>
      <c r="AJU843" s="120"/>
      <c r="AJV843" s="120"/>
      <c r="AJW843" s="120"/>
      <c r="AJX843" s="120"/>
      <c r="AJY843" s="120"/>
      <c r="AJZ843" s="120"/>
      <c r="AKA843" s="120"/>
      <c r="AKB843" s="120"/>
      <c r="AKC843" s="120"/>
      <c r="AKD843" s="120"/>
      <c r="AKE843" s="120"/>
      <c r="AKF843" s="120"/>
      <c r="AKG843" s="120"/>
      <c r="AKH843" s="120"/>
      <c r="AKI843" s="120"/>
      <c r="AKJ843" s="120"/>
      <c r="AKK843" s="120"/>
      <c r="AKL843" s="120"/>
      <c r="AKM843" s="120"/>
      <c r="AKN843" s="120"/>
      <c r="AKO843" s="120"/>
      <c r="AKP843" s="120"/>
      <c r="AKQ843" s="120"/>
      <c r="AKR843" s="120"/>
      <c r="AKS843" s="120"/>
      <c r="AKT843" s="120"/>
      <c r="AKU843" s="120"/>
      <c r="AKV843" s="120"/>
      <c r="AKW843" s="120"/>
      <c r="AKX843" s="120"/>
      <c r="AKY843" s="120"/>
      <c r="AKZ843" s="120"/>
      <c r="ALA843" s="120"/>
      <c r="ALB843" s="120"/>
      <c r="ALC843" s="120"/>
      <c r="ALD843" s="120"/>
      <c r="ALE843" s="120"/>
      <c r="ALF843" s="120"/>
      <c r="ALG843" s="120"/>
      <c r="ALH843" s="120"/>
      <c r="ALI843" s="120"/>
      <c r="ALJ843" s="120"/>
      <c r="ALK843" s="120"/>
      <c r="ALL843" s="120"/>
      <c r="ALM843" s="120"/>
      <c r="ALN843" s="120"/>
      <c r="ALO843" s="120"/>
      <c r="ALP843" s="120"/>
      <c r="ALQ843" s="120"/>
      <c r="ALR843" s="120"/>
      <c r="ALS843" s="120"/>
      <c r="ALT843" s="120"/>
      <c r="ALU843" s="120"/>
      <c r="ALV843" s="120"/>
      <c r="ALW843" s="120"/>
      <c r="ALX843" s="120"/>
      <c r="ALY843" s="120"/>
      <c r="ALZ843" s="120"/>
      <c r="AMA843" s="120"/>
      <c r="AMB843" s="120"/>
      <c r="AMC843" s="120"/>
      <c r="AMD843" s="120"/>
      <c r="AME843" s="120"/>
      <c r="AMF843" s="120"/>
      <c r="AMG843" s="120"/>
      <c r="AMH843" s="120"/>
      <c r="AMI843" s="120"/>
      <c r="AMJ843" s="120"/>
      <c r="AMK843" s="120"/>
      <c r="AML843" s="120"/>
      <c r="AMM843" s="120"/>
      <c r="AMN843" s="120"/>
      <c r="AMO843" s="120"/>
      <c r="AMP843" s="120"/>
      <c r="AMQ843" s="120"/>
      <c r="AMR843" s="120"/>
      <c r="AMS843" s="120"/>
      <c r="AMT843" s="120"/>
      <c r="AMU843" s="120"/>
      <c r="AMV843" s="120"/>
      <c r="AMW843" s="120"/>
      <c r="AMX843" s="120"/>
      <c r="AMY843" s="120"/>
      <c r="AMZ843" s="120"/>
      <c r="ANA843" s="120"/>
      <c r="ANB843" s="120"/>
      <c r="ANC843" s="120"/>
      <c r="AND843" s="120"/>
      <c r="ANE843" s="120"/>
      <c r="ANF843" s="120"/>
      <c r="ANG843" s="120"/>
      <c r="ANH843" s="120"/>
      <c r="ANI843" s="120"/>
      <c r="ANJ843" s="120"/>
      <c r="ANK843" s="120"/>
      <c r="ANL843" s="120"/>
      <c r="ANM843" s="120"/>
      <c r="ANN843" s="120"/>
      <c r="ANO843" s="120"/>
      <c r="ANP843" s="120"/>
      <c r="ANQ843" s="120"/>
      <c r="ANR843" s="120"/>
      <c r="ANS843" s="120"/>
      <c r="ANT843" s="120"/>
      <c r="ANU843" s="120"/>
      <c r="ANV843" s="120"/>
      <c r="ANW843" s="120"/>
      <c r="ANX843" s="120"/>
      <c r="ANY843" s="120"/>
      <c r="ANZ843" s="120"/>
      <c r="AOA843" s="120"/>
      <c r="AOB843" s="120"/>
      <c r="AOC843" s="120"/>
      <c r="AOD843" s="120"/>
      <c r="AOE843" s="120"/>
      <c r="AOF843" s="120"/>
      <c r="AOG843" s="120"/>
      <c r="AOH843" s="120"/>
      <c r="AOI843" s="120"/>
      <c r="AOJ843" s="120"/>
      <c r="AOK843" s="120"/>
      <c r="AOL843" s="120"/>
      <c r="AOM843" s="120"/>
      <c r="AON843" s="120"/>
      <c r="AOO843" s="120"/>
      <c r="AOP843" s="120"/>
      <c r="AOQ843" s="120"/>
      <c r="AOR843" s="120"/>
      <c r="AOS843" s="120"/>
      <c r="AOT843" s="120"/>
      <c r="AOU843" s="120"/>
      <c r="AOV843" s="120"/>
      <c r="AOW843" s="120"/>
      <c r="AOX843" s="120"/>
      <c r="AOY843" s="120"/>
      <c r="AOZ843" s="120"/>
      <c r="APA843" s="120"/>
      <c r="APB843" s="120"/>
      <c r="APC843" s="120"/>
      <c r="APD843" s="120"/>
      <c r="APE843" s="120"/>
      <c r="APF843" s="120"/>
      <c r="APG843" s="120"/>
      <c r="APH843" s="120"/>
      <c r="API843" s="120"/>
      <c r="APJ843" s="120"/>
      <c r="APK843" s="120"/>
      <c r="APL843" s="120"/>
      <c r="APM843" s="120"/>
      <c r="APN843" s="120"/>
      <c r="APO843" s="120"/>
      <c r="APP843" s="120"/>
      <c r="APQ843" s="120"/>
      <c r="APR843" s="120"/>
      <c r="APS843" s="120"/>
      <c r="APT843" s="120"/>
      <c r="APU843" s="120"/>
      <c r="APV843" s="120"/>
      <c r="APW843" s="120"/>
      <c r="APX843" s="120"/>
      <c r="APY843" s="120"/>
      <c r="APZ843" s="120"/>
      <c r="AQA843" s="120"/>
      <c r="AQB843" s="120"/>
      <c r="AQC843" s="120"/>
      <c r="AQD843" s="120"/>
      <c r="AQE843" s="120"/>
      <c r="AQF843" s="120"/>
      <c r="AQG843" s="120"/>
      <c r="AQH843" s="120"/>
      <c r="AQI843" s="120"/>
      <c r="AQJ843" s="120"/>
      <c r="AQK843" s="120"/>
      <c r="AQL843" s="120"/>
      <c r="AQM843" s="120"/>
      <c r="AQN843" s="120"/>
      <c r="AQO843" s="120"/>
      <c r="AQP843" s="120"/>
      <c r="AQQ843" s="120"/>
      <c r="AQR843" s="120"/>
      <c r="AQS843" s="120"/>
      <c r="AQT843" s="120"/>
      <c r="AQU843" s="120"/>
      <c r="AQV843" s="120"/>
      <c r="AQW843" s="120"/>
      <c r="AQX843" s="120"/>
      <c r="AQY843" s="120"/>
      <c r="AQZ843" s="120"/>
      <c r="ARA843" s="120"/>
      <c r="ARB843" s="120"/>
      <c r="ARC843" s="120"/>
      <c r="ARD843" s="120"/>
      <c r="ARE843" s="120"/>
      <c r="ARF843" s="120"/>
      <c r="ARG843" s="120"/>
      <c r="ARH843" s="120"/>
      <c r="ARI843" s="120"/>
      <c r="ARJ843" s="120"/>
      <c r="ARK843" s="120"/>
      <c r="ARL843" s="120"/>
      <c r="ARM843" s="120"/>
      <c r="ARN843" s="120"/>
      <c r="ARO843" s="120"/>
      <c r="ARP843" s="120"/>
      <c r="ARQ843" s="120"/>
      <c r="ARR843" s="120"/>
      <c r="ARS843" s="120"/>
      <c r="ART843" s="120"/>
      <c r="ARU843" s="120"/>
      <c r="ARV843" s="120"/>
      <c r="ARW843" s="120"/>
      <c r="ARX843" s="120"/>
      <c r="ARY843" s="120"/>
      <c r="ARZ843" s="120"/>
      <c r="ASA843" s="120"/>
      <c r="ASB843" s="120"/>
      <c r="ASC843" s="120"/>
      <c r="ASD843" s="120"/>
      <c r="ASE843" s="120"/>
      <c r="ASF843" s="120"/>
      <c r="ASG843" s="120"/>
      <c r="ASH843" s="120"/>
      <c r="ASI843" s="120"/>
      <c r="ASJ843" s="120"/>
      <c r="ASK843" s="120"/>
      <c r="ASL843" s="120"/>
      <c r="ASM843" s="120"/>
      <c r="ASN843" s="120"/>
      <c r="ASO843" s="120"/>
      <c r="ASP843" s="120"/>
      <c r="ASQ843" s="120"/>
      <c r="ASR843" s="120"/>
      <c r="ASS843" s="120"/>
      <c r="AST843" s="120"/>
      <c r="ASU843" s="120"/>
      <c r="ASV843" s="120"/>
      <c r="ASW843" s="120"/>
      <c r="ASX843" s="120"/>
      <c r="ASY843" s="120"/>
      <c r="ASZ843" s="120"/>
      <c r="ATA843" s="120"/>
      <c r="ATB843" s="120"/>
      <c r="ATC843" s="120"/>
      <c r="ATD843" s="120"/>
      <c r="ATE843" s="120"/>
      <c r="ATF843" s="120"/>
      <c r="ATG843" s="120"/>
      <c r="ATH843" s="120"/>
      <c r="ATI843" s="120"/>
      <c r="ATJ843" s="120"/>
      <c r="ATK843" s="120"/>
      <c r="ATL843" s="120"/>
      <c r="ATM843" s="120"/>
      <c r="ATN843" s="120"/>
      <c r="ATO843" s="120"/>
      <c r="ATP843" s="120"/>
      <c r="ATQ843" s="120"/>
      <c r="ATR843" s="120"/>
      <c r="ATS843" s="120"/>
      <c r="ATT843" s="120"/>
      <c r="ATU843" s="120"/>
      <c r="ATV843" s="120"/>
      <c r="ATW843" s="120"/>
      <c r="ATX843" s="120"/>
      <c r="ATY843" s="120"/>
      <c r="ATZ843" s="120"/>
      <c r="AUA843" s="120"/>
      <c r="AUB843" s="120"/>
      <c r="AUC843" s="120"/>
      <c r="AUD843" s="120"/>
      <c r="AUE843" s="120"/>
      <c r="AUF843" s="120"/>
      <c r="AUG843" s="120"/>
      <c r="AUH843" s="120"/>
      <c r="AUI843" s="120"/>
      <c r="AUJ843" s="120"/>
      <c r="AUK843" s="120"/>
      <c r="AUL843" s="120"/>
      <c r="AUM843" s="120"/>
      <c r="AUN843" s="120"/>
      <c r="AUO843" s="120"/>
      <c r="AUP843" s="120"/>
      <c r="AUQ843" s="120"/>
      <c r="AUR843" s="120"/>
      <c r="AUS843" s="120"/>
      <c r="AUT843" s="120"/>
      <c r="AUU843" s="120"/>
      <c r="AUV843" s="120"/>
      <c r="AUW843" s="120"/>
      <c r="AUX843" s="120"/>
      <c r="AUY843" s="120"/>
      <c r="AUZ843" s="120"/>
      <c r="AVA843" s="120"/>
      <c r="AVB843" s="120"/>
      <c r="AVC843" s="120"/>
      <c r="AVD843" s="120"/>
      <c r="AVE843" s="120"/>
      <c r="AVF843" s="120"/>
      <c r="AVG843" s="120"/>
      <c r="AVH843" s="120"/>
      <c r="AVI843" s="120"/>
      <c r="AVJ843" s="120"/>
      <c r="AVK843" s="120"/>
      <c r="AVL843" s="120"/>
      <c r="AVM843" s="120"/>
      <c r="AVN843" s="120"/>
      <c r="AVO843" s="120"/>
      <c r="AVP843" s="120"/>
      <c r="AVQ843" s="120"/>
      <c r="AVR843" s="120"/>
      <c r="AVS843" s="120"/>
      <c r="AVT843" s="120"/>
      <c r="AVU843" s="120"/>
      <c r="AVV843" s="120"/>
      <c r="AVW843" s="120"/>
      <c r="AVX843" s="120"/>
      <c r="AVY843" s="120"/>
      <c r="AVZ843" s="120"/>
      <c r="AWA843" s="120"/>
      <c r="AWB843" s="120"/>
      <c r="AWC843" s="120"/>
      <c r="AWD843" s="120"/>
      <c r="AWE843" s="120"/>
      <c r="AWF843" s="120"/>
      <c r="AWG843" s="120"/>
      <c r="AWH843" s="120"/>
      <c r="AWI843" s="120"/>
      <c r="AWJ843" s="120"/>
      <c r="AWK843" s="120"/>
      <c r="AWL843" s="120"/>
      <c r="AWM843" s="120"/>
      <c r="AWN843" s="120"/>
      <c r="AWO843" s="120"/>
      <c r="AWP843" s="120"/>
      <c r="AWQ843" s="120"/>
      <c r="AWR843" s="120"/>
      <c r="AWS843" s="120"/>
      <c r="AWT843" s="120"/>
      <c r="AWU843" s="120"/>
      <c r="AWV843" s="120"/>
      <c r="AWW843" s="120"/>
      <c r="AWX843" s="120"/>
      <c r="AWY843" s="120"/>
      <c r="AWZ843" s="120"/>
      <c r="AXA843" s="120"/>
      <c r="AXB843" s="120"/>
      <c r="AXC843" s="120"/>
      <c r="AXD843" s="120"/>
      <c r="AXE843" s="120"/>
      <c r="AXF843" s="120"/>
      <c r="AXG843" s="120"/>
      <c r="AXH843" s="120"/>
      <c r="AXI843" s="120"/>
      <c r="AXJ843" s="120"/>
      <c r="AXK843" s="120"/>
      <c r="AXL843" s="120"/>
      <c r="AXM843" s="120"/>
      <c r="AXN843" s="120"/>
      <c r="AXO843" s="120"/>
      <c r="AXP843" s="120"/>
      <c r="AXQ843" s="120"/>
      <c r="AXR843" s="120"/>
      <c r="AXS843" s="120"/>
      <c r="AXT843" s="120"/>
      <c r="AXU843" s="120"/>
      <c r="AXV843" s="120"/>
      <c r="AXW843" s="120"/>
      <c r="AXX843" s="120"/>
      <c r="AXY843" s="120"/>
      <c r="AXZ843" s="120"/>
      <c r="AYA843" s="120"/>
      <c r="AYB843" s="120"/>
      <c r="AYC843" s="120"/>
      <c r="AYD843" s="120"/>
      <c r="AYE843" s="120"/>
      <c r="AYF843" s="120"/>
      <c r="AYG843" s="120"/>
      <c r="AYH843" s="120"/>
      <c r="AYI843" s="120"/>
      <c r="AYJ843" s="120"/>
      <c r="AYK843" s="120"/>
      <c r="AYL843" s="120"/>
      <c r="AYM843" s="120"/>
      <c r="AYN843" s="120"/>
      <c r="AYO843" s="120"/>
      <c r="AYP843" s="120"/>
      <c r="AYQ843" s="120"/>
      <c r="AYR843" s="120"/>
      <c r="AYS843" s="120"/>
      <c r="AYT843" s="120"/>
      <c r="AYU843" s="120"/>
      <c r="AYV843" s="120"/>
      <c r="AYW843" s="120"/>
      <c r="AYX843" s="120"/>
      <c r="AYY843" s="120"/>
      <c r="AYZ843" s="120"/>
      <c r="AZA843" s="120"/>
      <c r="AZB843" s="120"/>
      <c r="AZC843" s="120"/>
      <c r="AZD843" s="120"/>
      <c r="AZE843" s="120"/>
      <c r="AZF843" s="120"/>
      <c r="AZG843" s="120"/>
      <c r="AZH843" s="120"/>
      <c r="AZI843" s="120"/>
      <c r="AZJ843" s="120"/>
      <c r="AZK843" s="120"/>
      <c r="AZL843" s="120"/>
      <c r="AZM843" s="120"/>
      <c r="AZN843" s="120"/>
      <c r="AZO843" s="120"/>
      <c r="AZP843" s="120"/>
      <c r="AZQ843" s="120"/>
      <c r="AZR843" s="120"/>
      <c r="AZS843" s="120"/>
      <c r="AZT843" s="120"/>
      <c r="AZU843" s="120"/>
      <c r="AZV843" s="120"/>
      <c r="AZW843" s="120"/>
      <c r="AZX843" s="120"/>
      <c r="AZY843" s="120"/>
      <c r="AZZ843" s="120"/>
      <c r="BAA843" s="120"/>
      <c r="BAB843" s="120"/>
      <c r="BAC843" s="120"/>
      <c r="BAD843" s="120"/>
      <c r="BAE843" s="120"/>
      <c r="BAF843" s="120"/>
      <c r="BAG843" s="120"/>
      <c r="BAH843" s="120"/>
      <c r="BAI843" s="120"/>
      <c r="BAJ843" s="120"/>
      <c r="BAK843" s="120"/>
      <c r="BAL843" s="120"/>
      <c r="BAM843" s="120"/>
      <c r="BAN843" s="120"/>
      <c r="BAO843" s="120"/>
      <c r="BAP843" s="120"/>
      <c r="BAQ843" s="120"/>
      <c r="BAR843" s="120"/>
      <c r="BAS843" s="120"/>
      <c r="BAT843" s="120"/>
      <c r="BAU843" s="120"/>
      <c r="BAV843" s="120"/>
      <c r="BAW843" s="120"/>
      <c r="BAX843" s="120"/>
      <c r="BAY843" s="120"/>
      <c r="BAZ843" s="120"/>
      <c r="BBA843" s="120"/>
      <c r="BBB843" s="120"/>
      <c r="BBC843" s="120"/>
      <c r="BBD843" s="120"/>
      <c r="BBE843" s="120"/>
      <c r="BBF843" s="120"/>
      <c r="BBG843" s="120"/>
      <c r="BBH843" s="120"/>
      <c r="BBI843" s="120"/>
      <c r="BBJ843" s="120"/>
      <c r="BBK843" s="120"/>
      <c r="BBL843" s="120"/>
      <c r="BBM843" s="120"/>
      <c r="BBN843" s="120"/>
      <c r="BBO843" s="120"/>
      <c r="BBP843" s="120"/>
      <c r="BBQ843" s="120"/>
      <c r="BBR843" s="120"/>
      <c r="BBS843" s="120"/>
      <c r="BBT843" s="120"/>
      <c r="BBU843" s="120"/>
      <c r="BBV843" s="120"/>
      <c r="BBW843" s="120"/>
      <c r="BBX843" s="120"/>
      <c r="BBY843" s="120"/>
      <c r="BBZ843" s="120"/>
      <c r="BCA843" s="120"/>
      <c r="BCB843" s="120"/>
      <c r="BCC843" s="120"/>
      <c r="BCD843" s="120"/>
      <c r="BCE843" s="120"/>
      <c r="BCF843" s="120"/>
      <c r="BCG843" s="120"/>
      <c r="BCH843" s="120"/>
      <c r="BCI843" s="120"/>
      <c r="BCJ843" s="120"/>
      <c r="BCK843" s="120"/>
      <c r="BCL843" s="120"/>
      <c r="BCM843" s="120"/>
      <c r="BCN843" s="120"/>
      <c r="BCO843" s="120"/>
      <c r="BCP843" s="120"/>
      <c r="BCQ843" s="120"/>
      <c r="BCR843" s="120"/>
      <c r="BCS843" s="120"/>
      <c r="BCT843" s="120"/>
      <c r="BCU843" s="120"/>
      <c r="BCV843" s="120"/>
      <c r="BCW843" s="120"/>
      <c r="BCX843" s="120"/>
      <c r="BCY843" s="120"/>
      <c r="BCZ843" s="120"/>
      <c r="BDA843" s="120"/>
      <c r="BDB843" s="120"/>
      <c r="BDC843" s="120"/>
      <c r="BDD843" s="120"/>
      <c r="BDE843" s="120"/>
      <c r="BDF843" s="120"/>
      <c r="BDG843" s="120"/>
      <c r="BDH843" s="120"/>
      <c r="BDI843" s="120"/>
      <c r="BDJ843" s="120"/>
      <c r="BDK843" s="120"/>
      <c r="BDL843" s="120"/>
      <c r="BDM843" s="120"/>
      <c r="BDN843" s="120"/>
      <c r="BDO843" s="120"/>
      <c r="BDP843" s="120"/>
      <c r="BDQ843" s="120"/>
      <c r="BDR843" s="120"/>
      <c r="BDS843" s="120"/>
      <c r="BDT843" s="120"/>
      <c r="BDU843" s="120"/>
      <c r="BDV843" s="120"/>
      <c r="BDW843" s="120"/>
      <c r="BDX843" s="120"/>
      <c r="BDY843" s="120"/>
      <c r="BDZ843" s="120"/>
      <c r="BEA843" s="120"/>
      <c r="BEB843" s="120"/>
      <c r="BEC843" s="120"/>
      <c r="BED843" s="120"/>
      <c r="BEE843" s="120"/>
      <c r="BEF843" s="120"/>
      <c r="BEG843" s="120"/>
      <c r="BEH843" s="120"/>
      <c r="BEI843" s="120"/>
      <c r="BEJ843" s="120"/>
      <c r="BEK843" s="120"/>
      <c r="BEL843" s="120"/>
      <c r="BEM843" s="120"/>
      <c r="BEN843" s="120"/>
      <c r="BEO843" s="120"/>
      <c r="BEP843" s="120"/>
      <c r="BEQ843" s="120"/>
      <c r="BER843" s="120"/>
      <c r="BES843" s="120"/>
      <c r="BET843" s="120"/>
      <c r="BEU843" s="120"/>
      <c r="BEV843" s="120"/>
      <c r="BEW843" s="120"/>
      <c r="BEX843" s="120"/>
      <c r="BEY843" s="120"/>
      <c r="BEZ843" s="120"/>
      <c r="BFA843" s="120"/>
      <c r="BFB843" s="120"/>
      <c r="BFC843" s="120"/>
      <c r="BFD843" s="120"/>
      <c r="BFE843" s="120"/>
      <c r="BFF843" s="120"/>
      <c r="BFG843" s="120"/>
      <c r="BFH843" s="120"/>
      <c r="BFI843" s="120"/>
      <c r="BFJ843" s="120"/>
      <c r="BFK843" s="120"/>
      <c r="BFL843" s="120"/>
      <c r="BFM843" s="120"/>
      <c r="BFN843" s="120"/>
      <c r="BFO843" s="120"/>
      <c r="BFP843" s="120"/>
      <c r="BFQ843" s="120"/>
      <c r="BFR843" s="120"/>
      <c r="BFS843" s="120"/>
      <c r="BFT843" s="120"/>
      <c r="BFU843" s="120"/>
      <c r="BFV843" s="120"/>
      <c r="BFW843" s="120"/>
      <c r="BFX843" s="120"/>
      <c r="BFY843" s="120"/>
      <c r="BFZ843" s="120"/>
      <c r="BGA843" s="120"/>
      <c r="BGB843" s="120"/>
      <c r="BGC843" s="120"/>
      <c r="BGD843" s="120"/>
      <c r="BGE843" s="120"/>
      <c r="BGF843" s="120"/>
      <c r="BGG843" s="120"/>
      <c r="BGH843" s="120"/>
      <c r="BGI843" s="120"/>
      <c r="BGJ843" s="120"/>
      <c r="BGK843" s="120"/>
      <c r="BGL843" s="120"/>
      <c r="BGM843" s="120"/>
      <c r="BGN843" s="120"/>
      <c r="BGO843" s="120"/>
      <c r="BGP843" s="120"/>
      <c r="BGQ843" s="120"/>
      <c r="BGR843" s="120"/>
      <c r="BGS843" s="120"/>
      <c r="BGT843" s="120"/>
      <c r="BGU843" s="120"/>
      <c r="BGV843" s="120"/>
      <c r="BGW843" s="120"/>
      <c r="BGX843" s="120"/>
      <c r="BGY843" s="120"/>
      <c r="BGZ843" s="120"/>
      <c r="BHA843" s="120"/>
      <c r="BHB843" s="120"/>
      <c r="BHC843" s="120"/>
      <c r="BHD843" s="120"/>
      <c r="BHE843" s="120"/>
      <c r="BHF843" s="120"/>
      <c r="BHG843" s="120"/>
      <c r="BHH843" s="120"/>
      <c r="BHI843" s="120"/>
      <c r="BHJ843" s="120"/>
      <c r="BHK843" s="120"/>
      <c r="BHL843" s="120"/>
      <c r="BHM843" s="120"/>
      <c r="BHN843" s="120"/>
      <c r="BHO843" s="120"/>
      <c r="BHP843" s="120"/>
      <c r="BHQ843" s="120"/>
      <c r="BHR843" s="120"/>
      <c r="BHS843" s="120"/>
      <c r="BHT843" s="120"/>
      <c r="BHU843" s="120"/>
      <c r="BHV843" s="120"/>
      <c r="BHW843" s="120"/>
      <c r="BHX843" s="120"/>
      <c r="BHY843" s="120"/>
      <c r="BHZ843" s="120"/>
      <c r="BIA843" s="120"/>
      <c r="BIB843" s="120"/>
      <c r="BIC843" s="120"/>
      <c r="BID843" s="120"/>
      <c r="BIE843" s="120"/>
      <c r="BIF843" s="120"/>
      <c r="BIG843" s="120"/>
      <c r="BIH843" s="120"/>
      <c r="BII843" s="120"/>
      <c r="BIJ843" s="120"/>
      <c r="BIK843" s="120"/>
      <c r="BIL843" s="120"/>
      <c r="BIM843" s="120"/>
      <c r="BIN843" s="120"/>
      <c r="BIO843" s="120"/>
      <c r="BIP843" s="120"/>
      <c r="BIQ843" s="120"/>
      <c r="BIR843" s="120"/>
      <c r="BIS843" s="120"/>
      <c r="BIT843" s="120"/>
      <c r="BIU843" s="120"/>
      <c r="BIV843" s="120"/>
      <c r="BIW843" s="120"/>
      <c r="BIX843" s="120"/>
      <c r="BIY843" s="120"/>
      <c r="BIZ843" s="120"/>
      <c r="BJA843" s="120"/>
      <c r="BJB843" s="120"/>
      <c r="BJC843" s="120"/>
      <c r="BJD843" s="120"/>
      <c r="BJE843" s="120"/>
      <c r="BJF843" s="120"/>
      <c r="BJG843" s="120"/>
      <c r="BJH843" s="120"/>
      <c r="BJI843" s="120"/>
      <c r="BJJ843" s="120"/>
      <c r="BJK843" s="120"/>
      <c r="BJL843" s="120"/>
      <c r="BJM843" s="120"/>
      <c r="BJN843" s="120"/>
      <c r="BJO843" s="120"/>
      <c r="BJP843" s="120"/>
      <c r="BJQ843" s="120"/>
      <c r="BJR843" s="120"/>
      <c r="BJS843" s="120"/>
      <c r="BJT843" s="120"/>
      <c r="BJU843" s="120"/>
      <c r="BJV843" s="120"/>
      <c r="BJW843" s="120"/>
      <c r="BJX843" s="120"/>
      <c r="BJY843" s="120"/>
      <c r="BJZ843" s="120"/>
      <c r="BKA843" s="120"/>
      <c r="BKB843" s="120"/>
      <c r="BKC843" s="120"/>
      <c r="BKD843" s="120"/>
      <c r="BKE843" s="120"/>
      <c r="BKF843" s="120"/>
      <c r="BKG843" s="120"/>
      <c r="BKH843" s="120"/>
      <c r="BKI843" s="120"/>
      <c r="BKJ843" s="120"/>
      <c r="BKK843" s="120"/>
      <c r="BKL843" s="120"/>
      <c r="BKM843" s="120"/>
      <c r="BKN843" s="120"/>
      <c r="BKO843" s="120"/>
      <c r="BKP843" s="120"/>
      <c r="BKQ843" s="120"/>
      <c r="BKR843" s="120"/>
      <c r="BKS843" s="120"/>
      <c r="BKT843" s="120"/>
      <c r="BKU843" s="120"/>
      <c r="BKV843" s="120"/>
      <c r="BKW843" s="120"/>
      <c r="BKX843" s="120"/>
      <c r="BKY843" s="120"/>
      <c r="BKZ843" s="120"/>
      <c r="BLA843" s="120"/>
      <c r="BLB843" s="120"/>
      <c r="BLC843" s="120"/>
      <c r="BLD843" s="120"/>
      <c r="BLE843" s="120"/>
      <c r="BLF843" s="120"/>
      <c r="BLG843" s="120"/>
      <c r="BLH843" s="120"/>
      <c r="BLI843" s="120"/>
      <c r="BLJ843" s="120"/>
      <c r="BLK843" s="120"/>
      <c r="BLL843" s="120"/>
      <c r="BLM843" s="120"/>
      <c r="BLN843" s="120"/>
      <c r="BLO843" s="120"/>
      <c r="BLP843" s="120"/>
      <c r="BLQ843" s="120"/>
      <c r="BLR843" s="120"/>
      <c r="BLS843" s="120"/>
      <c r="BLT843" s="120"/>
      <c r="BLU843" s="120"/>
      <c r="BLV843" s="120"/>
      <c r="BLW843" s="120"/>
      <c r="BLX843" s="120"/>
      <c r="BLY843" s="120"/>
      <c r="BLZ843" s="120"/>
      <c r="BMA843" s="120"/>
      <c r="BMB843" s="120"/>
      <c r="BMC843" s="120"/>
      <c r="BMD843" s="120"/>
      <c r="BME843" s="120"/>
      <c r="BMF843" s="120"/>
      <c r="BMG843" s="120"/>
      <c r="BMH843" s="120"/>
      <c r="BMI843" s="120"/>
      <c r="BMJ843" s="120"/>
      <c r="BMK843" s="120"/>
      <c r="BML843" s="120"/>
      <c r="BMM843" s="120"/>
      <c r="BMN843" s="120"/>
      <c r="BMO843" s="120"/>
      <c r="BMP843" s="120"/>
      <c r="BMQ843" s="120"/>
      <c r="BMR843" s="120"/>
      <c r="BMS843" s="120"/>
      <c r="BMT843" s="120"/>
      <c r="BMU843" s="120"/>
      <c r="BMV843" s="120"/>
      <c r="BMW843" s="120"/>
      <c r="BMX843" s="120"/>
      <c r="BMY843" s="120"/>
      <c r="BMZ843" s="120"/>
      <c r="BNA843" s="120"/>
      <c r="BNB843" s="120"/>
      <c r="BNC843" s="120"/>
      <c r="BND843" s="120"/>
      <c r="BNE843" s="120"/>
      <c r="BNF843" s="120"/>
      <c r="BNG843" s="120"/>
      <c r="BNH843" s="120"/>
      <c r="BNI843" s="120"/>
      <c r="BNJ843" s="120"/>
      <c r="BNK843" s="120"/>
      <c r="BNL843" s="120"/>
      <c r="BNM843" s="120"/>
      <c r="BNN843" s="120"/>
      <c r="BNO843" s="120"/>
      <c r="BNP843" s="120"/>
      <c r="BNQ843" s="120"/>
      <c r="BNR843" s="120"/>
      <c r="BNS843" s="120"/>
      <c r="BNT843" s="120"/>
      <c r="BNU843" s="120"/>
      <c r="BNV843" s="120"/>
      <c r="BNW843" s="120"/>
      <c r="BNX843" s="120"/>
      <c r="BNY843" s="120"/>
      <c r="BNZ843" s="120"/>
      <c r="BOA843" s="120"/>
      <c r="BOB843" s="120"/>
      <c r="BOC843" s="120"/>
      <c r="BOD843" s="120"/>
      <c r="BOE843" s="120"/>
      <c r="BOF843" s="120"/>
      <c r="BOG843" s="120"/>
      <c r="BOH843" s="120"/>
      <c r="BOI843" s="120"/>
      <c r="BOJ843" s="120"/>
      <c r="BOK843" s="120"/>
      <c r="BOL843" s="120"/>
      <c r="BOM843" s="120"/>
      <c r="BON843" s="120"/>
      <c r="BOO843" s="120"/>
      <c r="BOP843" s="120"/>
      <c r="BOQ843" s="120"/>
      <c r="BOR843" s="120"/>
      <c r="BOS843" s="120"/>
      <c r="BOT843" s="120"/>
      <c r="BOU843" s="120"/>
      <c r="BOV843" s="120"/>
      <c r="BOW843" s="120"/>
      <c r="BOX843" s="120"/>
      <c r="BOY843" s="120"/>
      <c r="BOZ843" s="120"/>
      <c r="BPA843" s="120"/>
      <c r="BPB843" s="120"/>
      <c r="BPC843" s="120"/>
      <c r="BPD843" s="120"/>
      <c r="BPE843" s="120"/>
      <c r="BPF843" s="120"/>
      <c r="BPG843" s="120"/>
      <c r="BPH843" s="120"/>
      <c r="BPI843" s="120"/>
      <c r="BPJ843" s="120"/>
      <c r="BPK843" s="120"/>
      <c r="BPL843" s="120"/>
      <c r="BPM843" s="120"/>
      <c r="BPN843" s="120"/>
      <c r="BPO843" s="120"/>
      <c r="BPP843" s="120"/>
      <c r="BPQ843" s="120"/>
      <c r="BPR843" s="120"/>
      <c r="BPS843" s="120"/>
      <c r="BPT843" s="120"/>
      <c r="BPU843" s="120"/>
      <c r="BPV843" s="120"/>
      <c r="BPW843" s="120"/>
      <c r="BPX843" s="120"/>
      <c r="BPY843" s="120"/>
      <c r="BPZ843" s="120"/>
      <c r="BQA843" s="120"/>
      <c r="BQB843" s="120"/>
      <c r="BQC843" s="120"/>
      <c r="BQD843" s="120"/>
      <c r="BQE843" s="120"/>
      <c r="BQF843" s="120"/>
      <c r="BQG843" s="120"/>
      <c r="BQH843" s="120"/>
      <c r="BQI843" s="120"/>
      <c r="BQJ843" s="120"/>
      <c r="BQK843" s="120"/>
      <c r="BQL843" s="120"/>
      <c r="BQM843" s="120"/>
      <c r="BQN843" s="120"/>
      <c r="BQO843" s="120"/>
      <c r="BQP843" s="120"/>
      <c r="BQQ843" s="120"/>
      <c r="BQR843" s="120"/>
      <c r="BQS843" s="120"/>
      <c r="BQT843" s="120"/>
      <c r="BQU843" s="120"/>
      <c r="BQV843" s="120"/>
      <c r="BQW843" s="120"/>
      <c r="BQX843" s="120"/>
      <c r="BQY843" s="120"/>
      <c r="BQZ843" s="120"/>
      <c r="BRA843" s="120"/>
      <c r="BRB843" s="120"/>
      <c r="BRC843" s="120"/>
      <c r="BRD843" s="120"/>
      <c r="BRE843" s="120"/>
      <c r="BRF843" s="120"/>
      <c r="BRG843" s="120"/>
      <c r="BRH843" s="120"/>
      <c r="BRI843" s="120"/>
      <c r="BRJ843" s="120"/>
      <c r="BRK843" s="120"/>
      <c r="BRL843" s="120"/>
      <c r="BRM843" s="120"/>
      <c r="BRN843" s="120"/>
      <c r="BRO843" s="120"/>
      <c r="BRP843" s="120"/>
      <c r="BRQ843" s="120"/>
      <c r="BRR843" s="120"/>
      <c r="BRS843" s="120"/>
      <c r="BRT843" s="120"/>
      <c r="BRU843" s="120"/>
      <c r="BRV843" s="120"/>
      <c r="BRW843" s="120"/>
      <c r="BRX843" s="120"/>
      <c r="BRY843" s="120"/>
      <c r="BRZ843" s="120"/>
      <c r="BSA843" s="120"/>
      <c r="BSB843" s="120"/>
      <c r="BSC843" s="120"/>
      <c r="BSD843" s="120"/>
      <c r="BSE843" s="120"/>
      <c r="BSF843" s="120"/>
      <c r="BSG843" s="120"/>
      <c r="BSH843" s="120"/>
      <c r="BSI843" s="120"/>
      <c r="BSJ843" s="120"/>
      <c r="BSK843" s="120"/>
      <c r="BSL843" s="120"/>
      <c r="BSM843" s="120"/>
      <c r="BSN843" s="120"/>
      <c r="BSO843" s="120"/>
      <c r="BSP843" s="120"/>
      <c r="BSQ843" s="120"/>
      <c r="BSR843" s="120"/>
      <c r="BSS843" s="120"/>
      <c r="BST843" s="120"/>
      <c r="BSU843" s="120"/>
      <c r="BSV843" s="120"/>
      <c r="BSW843" s="120"/>
      <c r="BSX843" s="120"/>
      <c r="BSY843" s="120"/>
      <c r="BSZ843" s="120"/>
      <c r="BTA843" s="120"/>
      <c r="BTB843" s="120"/>
      <c r="BTC843" s="120"/>
      <c r="BTD843" s="120"/>
      <c r="BTE843" s="120"/>
      <c r="BTF843" s="120"/>
      <c r="BTG843" s="120"/>
      <c r="BTH843" s="120"/>
      <c r="BTI843" s="120"/>
      <c r="BTJ843" s="120"/>
      <c r="BTK843" s="120"/>
      <c r="BTL843" s="120"/>
      <c r="BTM843" s="120"/>
      <c r="BTN843" s="120"/>
      <c r="BTO843" s="120"/>
      <c r="BTP843" s="120"/>
      <c r="BTQ843" s="120"/>
      <c r="BTR843" s="120"/>
      <c r="BTS843" s="120"/>
      <c r="BTT843" s="120"/>
      <c r="BTU843" s="120"/>
      <c r="BTV843" s="120"/>
      <c r="BTW843" s="120"/>
      <c r="BTX843" s="120"/>
      <c r="BTY843" s="120"/>
      <c r="BTZ843" s="120"/>
      <c r="BUA843" s="120"/>
      <c r="BUB843" s="120"/>
      <c r="BUC843" s="120"/>
      <c r="BUD843" s="120"/>
      <c r="BUE843" s="120"/>
      <c r="BUF843" s="120"/>
      <c r="BUG843" s="120"/>
      <c r="BUH843" s="120"/>
      <c r="BUI843" s="120"/>
      <c r="BUJ843" s="120"/>
      <c r="BUK843" s="120"/>
      <c r="BUL843" s="120"/>
      <c r="BUM843" s="120"/>
      <c r="BUN843" s="120"/>
      <c r="BUO843" s="120"/>
      <c r="BUP843" s="120"/>
      <c r="BUQ843" s="120"/>
      <c r="BUR843" s="120"/>
      <c r="BUS843" s="120"/>
      <c r="BUT843" s="120"/>
      <c r="BUU843" s="120"/>
      <c r="BUV843" s="120"/>
      <c r="BUW843" s="120"/>
      <c r="BUX843" s="120"/>
      <c r="BUY843" s="120"/>
      <c r="BUZ843" s="120"/>
      <c r="BVA843" s="120"/>
      <c r="BVB843" s="120"/>
      <c r="BVC843" s="120"/>
      <c r="BVD843" s="120"/>
      <c r="BVE843" s="120"/>
      <c r="BVF843" s="120"/>
      <c r="BVG843" s="120"/>
      <c r="BVH843" s="120"/>
      <c r="BVI843" s="120"/>
      <c r="BVJ843" s="120"/>
      <c r="BVK843" s="120"/>
      <c r="BVL843" s="120"/>
      <c r="BVM843" s="120"/>
      <c r="BVN843" s="120"/>
      <c r="BVO843" s="120"/>
      <c r="BVP843" s="120"/>
      <c r="BVQ843" s="120"/>
      <c r="BVR843" s="120"/>
      <c r="BVS843" s="120"/>
      <c r="BVT843" s="120"/>
      <c r="BVU843" s="120"/>
      <c r="BVV843" s="120"/>
      <c r="BVW843" s="120"/>
      <c r="BVX843" s="120"/>
      <c r="BVY843" s="120"/>
      <c r="BVZ843" s="120"/>
      <c r="BWA843" s="120"/>
      <c r="BWB843" s="120"/>
      <c r="BWC843" s="120"/>
      <c r="BWD843" s="120"/>
      <c r="BWE843" s="120"/>
      <c r="BWF843" s="120"/>
      <c r="BWG843" s="120"/>
      <c r="BWH843" s="120"/>
      <c r="BWI843" s="120"/>
      <c r="BWJ843" s="120"/>
      <c r="BWK843" s="120"/>
      <c r="BWL843" s="120"/>
      <c r="BWM843" s="120"/>
      <c r="BWN843" s="120"/>
      <c r="BWO843" s="120"/>
      <c r="BWP843" s="120"/>
      <c r="BWQ843" s="120"/>
      <c r="BWR843" s="120"/>
      <c r="BWS843" s="120"/>
      <c r="BWT843" s="120"/>
      <c r="BWU843" s="120"/>
      <c r="BWV843" s="120"/>
      <c r="BWW843" s="120"/>
      <c r="BWX843" s="120"/>
      <c r="BWY843" s="120"/>
      <c r="BWZ843" s="120"/>
      <c r="BXA843" s="120"/>
      <c r="BXB843" s="120"/>
      <c r="BXC843" s="120"/>
      <c r="BXD843" s="120"/>
      <c r="BXE843" s="120"/>
      <c r="BXF843" s="120"/>
      <c r="BXG843" s="120"/>
      <c r="BXH843" s="120"/>
      <c r="BXI843" s="120"/>
      <c r="BXJ843" s="120"/>
      <c r="BXK843" s="120"/>
      <c r="BXL843" s="120"/>
      <c r="BXM843" s="120"/>
      <c r="BXN843" s="120"/>
      <c r="BXO843" s="120"/>
      <c r="BXP843" s="120"/>
      <c r="BXQ843" s="120"/>
      <c r="BXR843" s="120"/>
      <c r="BXS843" s="120"/>
      <c r="BXT843" s="120"/>
      <c r="BXU843" s="120"/>
      <c r="BXV843" s="120"/>
      <c r="BXW843" s="120"/>
      <c r="BXX843" s="120"/>
      <c r="BXY843" s="120"/>
      <c r="BXZ843" s="120"/>
      <c r="BYA843" s="120"/>
      <c r="BYB843" s="120"/>
      <c r="BYC843" s="120"/>
      <c r="BYD843" s="120"/>
      <c r="BYE843" s="120"/>
      <c r="BYF843" s="120"/>
      <c r="BYG843" s="120"/>
      <c r="BYH843" s="120"/>
      <c r="BYI843" s="120"/>
      <c r="BYJ843" s="120"/>
      <c r="BYK843" s="120"/>
      <c r="BYL843" s="120"/>
      <c r="BYM843" s="120"/>
      <c r="BYN843" s="120"/>
      <c r="BYO843" s="120"/>
      <c r="BYP843" s="120"/>
      <c r="BYQ843" s="120"/>
      <c r="BYR843" s="120"/>
      <c r="BYS843" s="120"/>
      <c r="BYT843" s="120"/>
      <c r="BYU843" s="120"/>
      <c r="BYV843" s="120"/>
      <c r="BYW843" s="120"/>
      <c r="BYX843" s="120"/>
      <c r="BYY843" s="120"/>
      <c r="BYZ843" s="120"/>
      <c r="BZA843" s="120"/>
      <c r="BZB843" s="120"/>
      <c r="BZC843" s="120"/>
      <c r="BZD843" s="120"/>
      <c r="BZE843" s="120"/>
      <c r="BZF843" s="120"/>
      <c r="BZG843" s="120"/>
      <c r="BZH843" s="120"/>
      <c r="BZI843" s="120"/>
      <c r="BZJ843" s="120"/>
      <c r="BZK843" s="120"/>
      <c r="BZL843" s="120"/>
      <c r="BZM843" s="120"/>
      <c r="BZN843" s="120"/>
      <c r="BZO843" s="120"/>
      <c r="BZP843" s="120"/>
      <c r="BZQ843" s="120"/>
      <c r="BZR843" s="120"/>
      <c r="BZS843" s="120"/>
      <c r="BZT843" s="120"/>
      <c r="BZU843" s="120"/>
      <c r="BZV843" s="120"/>
      <c r="BZW843" s="120"/>
      <c r="BZX843" s="120"/>
      <c r="BZY843" s="120"/>
      <c r="BZZ843" s="120"/>
      <c r="CAA843" s="120"/>
      <c r="CAB843" s="120"/>
      <c r="CAC843" s="120"/>
      <c r="CAD843" s="120"/>
      <c r="CAE843" s="120"/>
      <c r="CAF843" s="120"/>
      <c r="CAG843" s="120"/>
      <c r="CAH843" s="120"/>
      <c r="CAI843" s="120"/>
      <c r="CAJ843" s="120"/>
      <c r="CAK843" s="120"/>
      <c r="CAL843" s="120"/>
      <c r="CAM843" s="120"/>
      <c r="CAN843" s="120"/>
      <c r="CAO843" s="120"/>
      <c r="CAP843" s="120"/>
      <c r="CAQ843" s="120"/>
      <c r="CAR843" s="120"/>
      <c r="CAS843" s="120"/>
      <c r="CAT843" s="120"/>
      <c r="CAU843" s="120"/>
      <c r="CAV843" s="120"/>
      <c r="CAW843" s="120"/>
      <c r="CAX843" s="120"/>
      <c r="CAY843" s="120"/>
      <c r="CAZ843" s="120"/>
      <c r="CBA843" s="120"/>
      <c r="CBB843" s="120"/>
      <c r="CBC843" s="120"/>
      <c r="CBD843" s="120"/>
      <c r="CBE843" s="120"/>
      <c r="CBF843" s="120"/>
      <c r="CBG843" s="120"/>
      <c r="CBH843" s="120"/>
      <c r="CBI843" s="120"/>
      <c r="CBJ843" s="120"/>
      <c r="CBK843" s="120"/>
      <c r="CBL843" s="120"/>
      <c r="CBM843" s="120"/>
      <c r="CBN843" s="120"/>
      <c r="CBO843" s="120"/>
      <c r="CBP843" s="120"/>
      <c r="CBQ843" s="120"/>
      <c r="CBR843" s="120"/>
      <c r="CBS843" s="120"/>
      <c r="CBT843" s="120"/>
      <c r="CBU843" s="120"/>
      <c r="CBV843" s="120"/>
      <c r="CBW843" s="120"/>
      <c r="CBX843" s="120"/>
      <c r="CBY843" s="120"/>
      <c r="CBZ843" s="120"/>
      <c r="CCA843" s="120"/>
      <c r="CCB843" s="120"/>
      <c r="CCC843" s="120"/>
      <c r="CCD843" s="120"/>
      <c r="CCE843" s="120"/>
      <c r="CCF843" s="120"/>
      <c r="CCG843" s="120"/>
      <c r="CCH843" s="120"/>
      <c r="CCI843" s="120"/>
      <c r="CCJ843" s="120"/>
      <c r="CCK843" s="120"/>
      <c r="CCL843" s="120"/>
      <c r="CCM843" s="120"/>
      <c r="CCN843" s="120"/>
      <c r="CCO843" s="120"/>
      <c r="CCP843" s="120"/>
      <c r="CCQ843" s="120"/>
      <c r="CCR843" s="120"/>
      <c r="CCS843" s="120"/>
      <c r="CCT843" s="120"/>
      <c r="CCU843" s="120"/>
      <c r="CCV843" s="120"/>
      <c r="CCW843" s="120"/>
      <c r="CCX843" s="120"/>
      <c r="CCY843" s="120"/>
      <c r="CCZ843" s="120"/>
      <c r="CDA843" s="120"/>
      <c r="CDB843" s="120"/>
      <c r="CDC843" s="120"/>
      <c r="CDD843" s="120"/>
      <c r="CDE843" s="120"/>
      <c r="CDF843" s="120"/>
      <c r="CDG843" s="120"/>
      <c r="CDH843" s="120"/>
      <c r="CDI843" s="120"/>
      <c r="CDJ843" s="120"/>
      <c r="CDK843" s="120"/>
      <c r="CDL843" s="120"/>
      <c r="CDM843" s="120"/>
      <c r="CDN843" s="120"/>
      <c r="CDO843" s="120"/>
      <c r="CDP843" s="120"/>
      <c r="CDQ843" s="120"/>
      <c r="CDR843" s="120"/>
      <c r="CDS843" s="120"/>
      <c r="CDT843" s="120"/>
      <c r="CDU843" s="120"/>
      <c r="CDV843" s="120"/>
      <c r="CDW843" s="120"/>
      <c r="CDX843" s="120"/>
      <c r="CDY843" s="120"/>
      <c r="CDZ843" s="120"/>
      <c r="CEA843" s="120"/>
      <c r="CEB843" s="120"/>
      <c r="CEC843" s="120"/>
      <c r="CED843" s="120"/>
      <c r="CEE843" s="120"/>
      <c r="CEF843" s="120"/>
      <c r="CEG843" s="120"/>
      <c r="CEH843" s="120"/>
      <c r="CEI843" s="120"/>
      <c r="CEJ843" s="120"/>
      <c r="CEK843" s="120"/>
      <c r="CEL843" s="120"/>
      <c r="CEM843" s="120"/>
      <c r="CEN843" s="120"/>
      <c r="CEO843" s="120"/>
      <c r="CEP843" s="120"/>
      <c r="CEQ843" s="120"/>
      <c r="CER843" s="120"/>
      <c r="CES843" s="120"/>
      <c r="CET843" s="120"/>
      <c r="CEU843" s="120"/>
      <c r="CEV843" s="120"/>
      <c r="CEW843" s="120"/>
      <c r="CEX843" s="120"/>
      <c r="CEY843" s="120"/>
      <c r="CEZ843" s="120"/>
      <c r="CFA843" s="120"/>
      <c r="CFB843" s="120"/>
      <c r="CFC843" s="120"/>
      <c r="CFD843" s="120"/>
      <c r="CFE843" s="120"/>
      <c r="CFF843" s="120"/>
      <c r="CFG843" s="120"/>
      <c r="CFH843" s="120"/>
      <c r="CFI843" s="120"/>
      <c r="CFJ843" s="120"/>
      <c r="CFK843" s="120"/>
      <c r="CFL843" s="120"/>
      <c r="CFM843" s="120"/>
      <c r="CFN843" s="120"/>
      <c r="CFO843" s="120"/>
      <c r="CFP843" s="120"/>
      <c r="CFQ843" s="120"/>
      <c r="CFR843" s="120"/>
      <c r="CFS843" s="120"/>
      <c r="CFT843" s="120"/>
      <c r="CFU843" s="120"/>
      <c r="CFV843" s="120"/>
      <c r="CFW843" s="120"/>
      <c r="CFX843" s="120"/>
      <c r="CFY843" s="120"/>
      <c r="CFZ843" s="120"/>
      <c r="CGA843" s="120"/>
      <c r="CGB843" s="120"/>
      <c r="CGC843" s="120"/>
      <c r="CGD843" s="120"/>
      <c r="CGE843" s="120"/>
      <c r="CGF843" s="120"/>
      <c r="CGG843" s="120"/>
      <c r="CGH843" s="120"/>
      <c r="CGI843" s="120"/>
      <c r="CGJ843" s="120"/>
      <c r="CGK843" s="120"/>
      <c r="CGL843" s="120"/>
      <c r="CGM843" s="120"/>
      <c r="CGN843" s="120"/>
      <c r="CGO843" s="120"/>
      <c r="CGP843" s="120"/>
      <c r="CGQ843" s="120"/>
      <c r="CGR843" s="120"/>
      <c r="CGS843" s="120"/>
      <c r="CGT843" s="120"/>
      <c r="CGU843" s="120"/>
      <c r="CGV843" s="120"/>
      <c r="CGW843" s="120"/>
      <c r="CGX843" s="120"/>
      <c r="CGY843" s="120"/>
      <c r="CGZ843" s="120"/>
      <c r="CHA843" s="120"/>
      <c r="CHB843" s="120"/>
      <c r="CHC843" s="120"/>
      <c r="CHD843" s="120"/>
      <c r="CHE843" s="120"/>
      <c r="CHF843" s="120"/>
      <c r="CHG843" s="120"/>
      <c r="CHH843" s="120"/>
      <c r="CHI843" s="120"/>
      <c r="CHJ843" s="120"/>
      <c r="CHK843" s="120"/>
      <c r="CHL843" s="120"/>
      <c r="CHM843" s="120"/>
      <c r="CHN843" s="120"/>
      <c r="CHO843" s="120"/>
      <c r="CHP843" s="120"/>
      <c r="CHQ843" s="120"/>
      <c r="CHR843" s="120"/>
      <c r="CHS843" s="120"/>
      <c r="CHT843" s="120"/>
      <c r="CHU843" s="120"/>
      <c r="CHV843" s="120"/>
      <c r="CHW843" s="120"/>
      <c r="CHX843" s="120"/>
      <c r="CHY843" s="120"/>
      <c r="CHZ843" s="120"/>
      <c r="CIA843" s="120"/>
      <c r="CIB843" s="120"/>
      <c r="CIC843" s="120"/>
      <c r="CID843" s="120"/>
      <c r="CIE843" s="120"/>
      <c r="CIF843" s="120"/>
      <c r="CIG843" s="120"/>
      <c r="CIH843" s="120"/>
      <c r="CII843" s="120"/>
      <c r="CIJ843" s="120"/>
      <c r="CIK843" s="120"/>
      <c r="CIL843" s="120"/>
      <c r="CIM843" s="120"/>
      <c r="CIN843" s="120"/>
      <c r="CIO843" s="120"/>
      <c r="CIP843" s="120"/>
      <c r="CIQ843" s="120"/>
      <c r="CIR843" s="120"/>
      <c r="CIS843" s="120"/>
      <c r="CIT843" s="120"/>
      <c r="CIU843" s="120"/>
      <c r="CIV843" s="120"/>
      <c r="CIW843" s="120"/>
      <c r="CIX843" s="120"/>
      <c r="CIY843" s="120"/>
      <c r="CIZ843" s="120"/>
      <c r="CJA843" s="120"/>
      <c r="CJB843" s="120"/>
      <c r="CJC843" s="120"/>
      <c r="CJD843" s="120"/>
      <c r="CJE843" s="120"/>
      <c r="CJF843" s="120"/>
      <c r="CJG843" s="120"/>
      <c r="CJH843" s="120"/>
      <c r="CJI843" s="120"/>
      <c r="CJJ843" s="120"/>
      <c r="CJK843" s="120"/>
      <c r="CJL843" s="120"/>
      <c r="CJM843" s="120"/>
      <c r="CJN843" s="120"/>
      <c r="CJO843" s="120"/>
      <c r="CJP843" s="120"/>
      <c r="CJQ843" s="120"/>
      <c r="CJR843" s="120"/>
      <c r="CJS843" s="120"/>
      <c r="CJT843" s="120"/>
      <c r="CJU843" s="120"/>
      <c r="CJV843" s="120"/>
      <c r="CJW843" s="120"/>
      <c r="CJX843" s="120"/>
      <c r="CJY843" s="120"/>
      <c r="CJZ843" s="120"/>
      <c r="CKA843" s="120"/>
      <c r="CKB843" s="120"/>
      <c r="CKC843" s="120"/>
      <c r="CKD843" s="120"/>
      <c r="CKE843" s="120"/>
      <c r="CKF843" s="120"/>
      <c r="CKG843" s="120"/>
      <c r="CKH843" s="120"/>
      <c r="CKI843" s="120"/>
      <c r="CKJ843" s="120"/>
      <c r="CKK843" s="120"/>
      <c r="CKL843" s="120"/>
      <c r="CKM843" s="120"/>
      <c r="CKN843" s="120"/>
      <c r="CKO843" s="120"/>
      <c r="CKP843" s="120"/>
      <c r="CKQ843" s="120"/>
      <c r="CKR843" s="120"/>
      <c r="CKS843" s="120"/>
      <c r="CKT843" s="120"/>
      <c r="CKU843" s="120"/>
      <c r="CKV843" s="120"/>
      <c r="CKW843" s="120"/>
      <c r="CKX843" s="120"/>
      <c r="CKY843" s="120"/>
      <c r="CKZ843" s="120"/>
      <c r="CLA843" s="120"/>
      <c r="CLB843" s="120"/>
      <c r="CLC843" s="120"/>
      <c r="CLD843" s="120"/>
      <c r="CLE843" s="120"/>
      <c r="CLF843" s="120"/>
      <c r="CLG843" s="120"/>
      <c r="CLH843" s="120"/>
      <c r="CLI843" s="120"/>
      <c r="CLJ843" s="120"/>
      <c r="CLK843" s="120"/>
      <c r="CLL843" s="120"/>
      <c r="CLM843" s="120"/>
      <c r="CLN843" s="120"/>
      <c r="CLO843" s="120"/>
      <c r="CLP843" s="120"/>
      <c r="CLQ843" s="120"/>
      <c r="CLR843" s="120"/>
      <c r="CLS843" s="120"/>
      <c r="CLT843" s="120"/>
      <c r="CLU843" s="120"/>
      <c r="CLV843" s="120"/>
      <c r="CLW843" s="120"/>
      <c r="CLX843" s="120"/>
      <c r="CLY843" s="120"/>
      <c r="CLZ843" s="120"/>
      <c r="CMA843" s="120"/>
      <c r="CMB843" s="120"/>
      <c r="CMC843" s="120"/>
      <c r="CMD843" s="120"/>
      <c r="CME843" s="120"/>
      <c r="CMF843" s="120"/>
      <c r="CMG843" s="120"/>
      <c r="CMH843" s="120"/>
      <c r="CMI843" s="120"/>
      <c r="CMJ843" s="120"/>
      <c r="CMK843" s="120"/>
      <c r="CML843" s="120"/>
      <c r="CMM843" s="120"/>
      <c r="CMN843" s="120"/>
      <c r="CMO843" s="120"/>
      <c r="CMP843" s="120"/>
      <c r="CMQ843" s="120"/>
      <c r="CMR843" s="120"/>
      <c r="CMS843" s="120"/>
      <c r="CMT843" s="120"/>
      <c r="CMU843" s="120"/>
      <c r="CMV843" s="120"/>
      <c r="CMW843" s="120"/>
      <c r="CMX843" s="120"/>
      <c r="CMY843" s="120"/>
      <c r="CMZ843" s="120"/>
      <c r="CNA843" s="120"/>
      <c r="CNB843" s="120"/>
      <c r="CNC843" s="120"/>
      <c r="CND843" s="120"/>
      <c r="CNE843" s="120"/>
      <c r="CNF843" s="120"/>
      <c r="CNG843" s="120"/>
      <c r="CNH843" s="120"/>
      <c r="CNI843" s="120"/>
      <c r="CNJ843" s="120"/>
      <c r="CNK843" s="120"/>
      <c r="CNL843" s="120"/>
      <c r="CNM843" s="120"/>
      <c r="CNN843" s="120"/>
      <c r="CNO843" s="120"/>
      <c r="CNP843" s="120"/>
      <c r="CNQ843" s="120"/>
      <c r="CNR843" s="120"/>
      <c r="CNS843" s="120"/>
      <c r="CNT843" s="120"/>
      <c r="CNU843" s="120"/>
      <c r="CNV843" s="120"/>
      <c r="CNW843" s="120"/>
      <c r="CNX843" s="120"/>
      <c r="CNY843" s="120"/>
      <c r="CNZ843" s="120"/>
      <c r="COA843" s="120"/>
      <c r="COB843" s="120"/>
      <c r="COC843" s="120"/>
      <c r="COD843" s="120"/>
      <c r="COE843" s="120"/>
      <c r="COF843" s="120"/>
      <c r="COG843" s="120"/>
      <c r="COH843" s="120"/>
      <c r="COI843" s="120"/>
      <c r="COJ843" s="120"/>
      <c r="COK843" s="120"/>
      <c r="COL843" s="120"/>
      <c r="COM843" s="120"/>
      <c r="CON843" s="120"/>
      <c r="COO843" s="120"/>
      <c r="COP843" s="120"/>
      <c r="COQ843" s="120"/>
      <c r="COR843" s="120"/>
      <c r="COS843" s="120"/>
      <c r="COT843" s="120"/>
      <c r="COU843" s="120"/>
      <c r="COV843" s="120"/>
      <c r="COW843" s="120"/>
      <c r="COX843" s="120"/>
      <c r="COY843" s="120"/>
      <c r="COZ843" s="120"/>
      <c r="CPA843" s="120"/>
      <c r="CPB843" s="120"/>
      <c r="CPC843" s="120"/>
      <c r="CPD843" s="120"/>
      <c r="CPE843" s="120"/>
      <c r="CPF843" s="120"/>
      <c r="CPG843" s="120"/>
      <c r="CPH843" s="120"/>
      <c r="CPI843" s="120"/>
      <c r="CPJ843" s="120"/>
      <c r="CPK843" s="120"/>
      <c r="CPL843" s="120"/>
      <c r="CPM843" s="120"/>
      <c r="CPN843" s="120"/>
      <c r="CPO843" s="120"/>
      <c r="CPP843" s="120"/>
      <c r="CPQ843" s="120"/>
      <c r="CPR843" s="120"/>
      <c r="CPS843" s="120"/>
      <c r="CPT843" s="120"/>
      <c r="CPU843" s="120"/>
      <c r="CPV843" s="120"/>
      <c r="CPW843" s="120"/>
      <c r="CPX843" s="120"/>
      <c r="CPY843" s="120"/>
      <c r="CPZ843" s="120"/>
      <c r="CQA843" s="120"/>
      <c r="CQB843" s="120"/>
      <c r="CQC843" s="120"/>
      <c r="CQD843" s="120"/>
      <c r="CQE843" s="120"/>
      <c r="CQF843" s="120"/>
      <c r="CQG843" s="120"/>
      <c r="CQH843" s="120"/>
      <c r="CQI843" s="120"/>
      <c r="CQJ843" s="120"/>
      <c r="CQK843" s="120"/>
      <c r="CQL843" s="120"/>
      <c r="CQM843" s="120"/>
      <c r="CQN843" s="120"/>
      <c r="CQO843" s="120"/>
      <c r="CQP843" s="120"/>
      <c r="CQQ843" s="120"/>
      <c r="CQR843" s="120"/>
      <c r="CQS843" s="120"/>
      <c r="CQT843" s="120"/>
      <c r="CQU843" s="120"/>
      <c r="CQV843" s="120"/>
      <c r="CQW843" s="120"/>
      <c r="CQX843" s="120"/>
      <c r="CQY843" s="120"/>
      <c r="CQZ843" s="120"/>
      <c r="CRA843" s="120"/>
      <c r="CRB843" s="120"/>
      <c r="CRC843" s="120"/>
      <c r="CRD843" s="120"/>
      <c r="CRE843" s="120"/>
      <c r="CRF843" s="120"/>
      <c r="CRG843" s="120"/>
      <c r="CRH843" s="120"/>
      <c r="CRI843" s="120"/>
      <c r="CRJ843" s="120"/>
      <c r="CRK843" s="120"/>
      <c r="CRL843" s="120"/>
      <c r="CRM843" s="120"/>
      <c r="CRN843" s="120"/>
      <c r="CRO843" s="120"/>
      <c r="CRP843" s="120"/>
      <c r="CRQ843" s="120"/>
      <c r="CRR843" s="120"/>
      <c r="CRS843" s="120"/>
      <c r="CRT843" s="120"/>
      <c r="CRU843" s="120"/>
      <c r="CRV843" s="120"/>
      <c r="CRW843" s="120"/>
      <c r="CRX843" s="120"/>
      <c r="CRY843" s="120"/>
      <c r="CRZ843" s="120"/>
      <c r="CSA843" s="120"/>
      <c r="CSB843" s="120"/>
      <c r="CSC843" s="120"/>
      <c r="CSD843" s="120"/>
      <c r="CSE843" s="120"/>
      <c r="CSF843" s="120"/>
      <c r="CSG843" s="120"/>
      <c r="CSH843" s="120"/>
      <c r="CSI843" s="120"/>
      <c r="CSJ843" s="120"/>
      <c r="CSK843" s="120"/>
      <c r="CSL843" s="120"/>
      <c r="CSM843" s="120"/>
      <c r="CSN843" s="120"/>
      <c r="CSO843" s="120"/>
      <c r="CSP843" s="120"/>
      <c r="CSQ843" s="120"/>
      <c r="CSR843" s="120"/>
      <c r="CSS843" s="120"/>
      <c r="CST843" s="120"/>
      <c r="CSU843" s="120"/>
      <c r="CSV843" s="120"/>
      <c r="CSW843" s="120"/>
      <c r="CSX843" s="120"/>
      <c r="CSY843" s="120"/>
      <c r="CSZ843" s="120"/>
      <c r="CTA843" s="120"/>
      <c r="CTB843" s="120"/>
      <c r="CTC843" s="120"/>
      <c r="CTD843" s="120"/>
      <c r="CTE843" s="120"/>
      <c r="CTF843" s="120"/>
      <c r="CTG843" s="120"/>
      <c r="CTH843" s="120"/>
      <c r="CTI843" s="120"/>
      <c r="CTJ843" s="120"/>
      <c r="CTK843" s="120"/>
      <c r="CTL843" s="120"/>
      <c r="CTM843" s="120"/>
      <c r="CTN843" s="120"/>
      <c r="CTO843" s="120"/>
      <c r="CTP843" s="120"/>
      <c r="CTQ843" s="120"/>
      <c r="CTR843" s="120"/>
      <c r="CTS843" s="120"/>
      <c r="CTT843" s="120"/>
      <c r="CTU843" s="120"/>
      <c r="CTV843" s="120"/>
      <c r="CTW843" s="120"/>
      <c r="CTX843" s="120"/>
      <c r="CTY843" s="120"/>
      <c r="CTZ843" s="120"/>
      <c r="CUA843" s="120"/>
      <c r="CUB843" s="120"/>
      <c r="CUC843" s="120"/>
      <c r="CUD843" s="120"/>
      <c r="CUE843" s="120"/>
      <c r="CUF843" s="120"/>
      <c r="CUG843" s="120"/>
      <c r="CUH843" s="120"/>
      <c r="CUI843" s="120"/>
      <c r="CUJ843" s="120"/>
      <c r="CUK843" s="120"/>
      <c r="CUL843" s="120"/>
      <c r="CUM843" s="120"/>
      <c r="CUN843" s="120"/>
      <c r="CUO843" s="120"/>
      <c r="CUP843" s="120"/>
      <c r="CUQ843" s="120"/>
      <c r="CUR843" s="120"/>
      <c r="CUS843" s="120"/>
      <c r="CUT843" s="120"/>
      <c r="CUU843" s="120"/>
      <c r="CUV843" s="120"/>
      <c r="CUW843" s="120"/>
      <c r="CUX843" s="120"/>
      <c r="CUY843" s="120"/>
      <c r="CUZ843" s="120"/>
      <c r="CVA843" s="120"/>
      <c r="CVB843" s="120"/>
      <c r="CVC843" s="120"/>
      <c r="CVD843" s="120"/>
      <c r="CVE843" s="120"/>
      <c r="CVF843" s="120"/>
      <c r="CVG843" s="120"/>
      <c r="CVH843" s="120"/>
      <c r="CVI843" s="120"/>
      <c r="CVJ843" s="120"/>
      <c r="CVK843" s="120"/>
      <c r="CVL843" s="120"/>
      <c r="CVM843" s="120"/>
      <c r="CVN843" s="120"/>
      <c r="CVO843" s="120"/>
      <c r="CVP843" s="120"/>
      <c r="CVQ843" s="120"/>
      <c r="CVR843" s="120"/>
      <c r="CVS843" s="120"/>
      <c r="CVT843" s="120"/>
      <c r="CVU843" s="120"/>
      <c r="CVV843" s="120"/>
      <c r="CVW843" s="120"/>
      <c r="CVX843" s="120"/>
      <c r="CVY843" s="120"/>
      <c r="CVZ843" s="120"/>
      <c r="CWA843" s="120"/>
      <c r="CWB843" s="120"/>
      <c r="CWC843" s="120"/>
      <c r="CWD843" s="120"/>
      <c r="CWE843" s="120"/>
      <c r="CWF843" s="120"/>
      <c r="CWG843" s="120"/>
      <c r="CWH843" s="120"/>
      <c r="CWI843" s="120"/>
      <c r="CWJ843" s="120"/>
      <c r="CWK843" s="120"/>
      <c r="CWL843" s="120"/>
      <c r="CWM843" s="120"/>
      <c r="CWN843" s="120"/>
      <c r="CWO843" s="120"/>
      <c r="CWP843" s="120"/>
      <c r="CWQ843" s="120"/>
      <c r="CWR843" s="120"/>
      <c r="CWS843" s="120"/>
      <c r="CWT843" s="120"/>
      <c r="CWU843" s="120"/>
      <c r="CWV843" s="120"/>
      <c r="CWW843" s="120"/>
      <c r="CWX843" s="120"/>
      <c r="CWY843" s="120"/>
      <c r="CWZ843" s="120"/>
      <c r="CXA843" s="120"/>
      <c r="CXB843" s="120"/>
      <c r="CXC843" s="120"/>
      <c r="CXD843" s="120"/>
      <c r="CXE843" s="120"/>
      <c r="CXF843" s="120"/>
      <c r="CXG843" s="120"/>
      <c r="CXH843" s="120"/>
      <c r="CXI843" s="120"/>
      <c r="CXJ843" s="120"/>
      <c r="CXK843" s="120"/>
      <c r="CXL843" s="120"/>
      <c r="CXM843" s="120"/>
      <c r="CXN843" s="120"/>
      <c r="CXO843" s="120"/>
      <c r="CXP843" s="120"/>
      <c r="CXQ843" s="120"/>
      <c r="CXR843" s="120"/>
      <c r="CXS843" s="120"/>
      <c r="CXT843" s="120"/>
      <c r="CXU843" s="120"/>
      <c r="CXV843" s="120"/>
      <c r="CXW843" s="120"/>
      <c r="CXX843" s="120"/>
      <c r="CXY843" s="120"/>
      <c r="CXZ843" s="120"/>
      <c r="CYA843" s="120"/>
      <c r="CYB843" s="120"/>
      <c r="CYC843" s="120"/>
      <c r="CYD843" s="120"/>
      <c r="CYE843" s="120"/>
      <c r="CYF843" s="120"/>
      <c r="CYG843" s="120"/>
      <c r="CYH843" s="120"/>
      <c r="CYI843" s="120"/>
      <c r="CYJ843" s="120"/>
      <c r="CYK843" s="120"/>
      <c r="CYL843" s="120"/>
      <c r="CYM843" s="120"/>
      <c r="CYN843" s="120"/>
      <c r="CYO843" s="120"/>
      <c r="CYP843" s="120"/>
      <c r="CYQ843" s="120"/>
      <c r="CYR843" s="120"/>
      <c r="CYS843" s="120"/>
      <c r="CYT843" s="120"/>
      <c r="CYU843" s="120"/>
      <c r="CYV843" s="120"/>
      <c r="CYW843" s="120"/>
      <c r="CYX843" s="120"/>
      <c r="CYY843" s="120"/>
      <c r="CYZ843" s="120"/>
      <c r="CZA843" s="120"/>
      <c r="CZB843" s="120"/>
      <c r="CZC843" s="120"/>
      <c r="CZD843" s="120"/>
      <c r="CZE843" s="120"/>
      <c r="CZF843" s="120"/>
      <c r="CZG843" s="120"/>
      <c r="CZH843" s="120"/>
      <c r="CZI843" s="120"/>
      <c r="CZJ843" s="120"/>
      <c r="CZK843" s="120"/>
      <c r="CZL843" s="120"/>
      <c r="CZM843" s="120"/>
      <c r="CZN843" s="120"/>
      <c r="CZO843" s="120"/>
      <c r="CZP843" s="120"/>
      <c r="CZQ843" s="120"/>
      <c r="CZR843" s="120"/>
      <c r="CZS843" s="120"/>
      <c r="CZT843" s="120"/>
      <c r="CZU843" s="120"/>
      <c r="CZV843" s="120"/>
      <c r="CZW843" s="120"/>
      <c r="CZX843" s="120"/>
      <c r="CZY843" s="120"/>
      <c r="CZZ843" s="120"/>
      <c r="DAA843" s="120"/>
      <c r="DAB843" s="120"/>
      <c r="DAC843" s="120"/>
      <c r="DAD843" s="120"/>
      <c r="DAE843" s="120"/>
      <c r="DAF843" s="120"/>
      <c r="DAG843" s="120"/>
      <c r="DAH843" s="120"/>
      <c r="DAI843" s="120"/>
      <c r="DAJ843" s="120"/>
      <c r="DAK843" s="120"/>
      <c r="DAL843" s="120"/>
      <c r="DAM843" s="120"/>
      <c r="DAN843" s="120"/>
      <c r="DAO843" s="120"/>
      <c r="DAP843" s="120"/>
      <c r="DAQ843" s="120"/>
      <c r="DAR843" s="120"/>
      <c r="DAS843" s="120"/>
      <c r="DAT843" s="120"/>
      <c r="DAU843" s="120"/>
      <c r="DAV843" s="120"/>
      <c r="DAW843" s="120"/>
      <c r="DAX843" s="120"/>
      <c r="DAY843" s="120"/>
      <c r="DAZ843" s="120"/>
      <c r="DBA843" s="120"/>
      <c r="DBB843" s="120"/>
      <c r="DBC843" s="120"/>
      <c r="DBD843" s="120"/>
      <c r="DBE843" s="120"/>
      <c r="DBF843" s="120"/>
      <c r="DBG843" s="120"/>
      <c r="DBH843" s="120"/>
      <c r="DBI843" s="120"/>
      <c r="DBJ843" s="120"/>
      <c r="DBK843" s="120"/>
      <c r="DBL843" s="120"/>
      <c r="DBM843" s="120"/>
      <c r="DBN843" s="120"/>
      <c r="DBO843" s="120"/>
      <c r="DBP843" s="120"/>
      <c r="DBQ843" s="120"/>
      <c r="DBR843" s="120"/>
      <c r="DBS843" s="120"/>
      <c r="DBT843" s="120"/>
      <c r="DBU843" s="120"/>
      <c r="DBV843" s="120"/>
      <c r="DBW843" s="120"/>
      <c r="DBX843" s="120"/>
      <c r="DBY843" s="120"/>
      <c r="DBZ843" s="120"/>
      <c r="DCA843" s="120"/>
      <c r="DCB843" s="120"/>
      <c r="DCC843" s="120"/>
      <c r="DCD843" s="120"/>
      <c r="DCE843" s="120"/>
      <c r="DCF843" s="120"/>
      <c r="DCG843" s="120"/>
      <c r="DCH843" s="120"/>
      <c r="DCI843" s="120"/>
      <c r="DCJ843" s="120"/>
      <c r="DCK843" s="120"/>
      <c r="DCL843" s="120"/>
      <c r="DCM843" s="120"/>
      <c r="DCN843" s="120"/>
      <c r="DCO843" s="120"/>
      <c r="DCP843" s="120"/>
      <c r="DCQ843" s="120"/>
      <c r="DCR843" s="120"/>
      <c r="DCS843" s="120"/>
      <c r="DCT843" s="120"/>
      <c r="DCU843" s="120"/>
      <c r="DCV843" s="120"/>
      <c r="DCW843" s="120"/>
      <c r="DCX843" s="120"/>
      <c r="DCY843" s="120"/>
      <c r="DCZ843" s="120"/>
      <c r="DDA843" s="120"/>
      <c r="DDB843" s="120"/>
      <c r="DDC843" s="120"/>
      <c r="DDD843" s="120"/>
      <c r="DDE843" s="120"/>
      <c r="DDF843" s="120"/>
      <c r="DDG843" s="120"/>
      <c r="DDH843" s="120"/>
      <c r="DDI843" s="120"/>
      <c r="DDJ843" s="120"/>
      <c r="DDK843" s="120"/>
      <c r="DDL843" s="120"/>
      <c r="DDM843" s="120"/>
      <c r="DDN843" s="120"/>
      <c r="DDO843" s="120"/>
      <c r="DDP843" s="120"/>
      <c r="DDQ843" s="120"/>
      <c r="DDR843" s="120"/>
      <c r="DDS843" s="120"/>
      <c r="DDT843" s="120"/>
      <c r="DDU843" s="120"/>
      <c r="DDV843" s="120"/>
      <c r="DDW843" s="120"/>
      <c r="DDX843" s="120"/>
      <c r="DDY843" s="120"/>
      <c r="DDZ843" s="120"/>
      <c r="DEA843" s="120"/>
      <c r="DEB843" s="120"/>
      <c r="DEC843" s="120"/>
      <c r="DED843" s="120"/>
      <c r="DEE843" s="120"/>
      <c r="DEF843" s="120"/>
      <c r="DEG843" s="120"/>
      <c r="DEH843" s="120"/>
      <c r="DEI843" s="120"/>
      <c r="DEJ843" s="120"/>
      <c r="DEK843" s="120"/>
      <c r="DEL843" s="120"/>
      <c r="DEM843" s="120"/>
      <c r="DEN843" s="120"/>
      <c r="DEO843" s="120"/>
      <c r="DEP843" s="120"/>
      <c r="DEQ843" s="120"/>
      <c r="DER843" s="120"/>
      <c r="DES843" s="120"/>
      <c r="DET843" s="120"/>
      <c r="DEU843" s="120"/>
      <c r="DEV843" s="120"/>
      <c r="DEW843" s="120"/>
      <c r="DEX843" s="120"/>
      <c r="DEY843" s="120"/>
      <c r="DEZ843" s="120"/>
      <c r="DFA843" s="120"/>
      <c r="DFB843" s="120"/>
      <c r="DFC843" s="120"/>
      <c r="DFD843" s="120"/>
      <c r="DFE843" s="120"/>
      <c r="DFF843" s="120"/>
      <c r="DFG843" s="120"/>
      <c r="DFH843" s="120"/>
      <c r="DFI843" s="120"/>
      <c r="DFJ843" s="120"/>
      <c r="DFK843" s="120"/>
      <c r="DFL843" s="120"/>
      <c r="DFM843" s="120"/>
      <c r="DFN843" s="120"/>
      <c r="DFO843" s="120"/>
      <c r="DFP843" s="120"/>
      <c r="DFQ843" s="120"/>
      <c r="DFR843" s="120"/>
      <c r="DFS843" s="120"/>
      <c r="DFT843" s="120"/>
      <c r="DFU843" s="120"/>
      <c r="DFV843" s="120"/>
      <c r="DFW843" s="120"/>
      <c r="DFX843" s="120"/>
      <c r="DFY843" s="120"/>
      <c r="DFZ843" s="120"/>
      <c r="DGA843" s="120"/>
      <c r="DGB843" s="120"/>
      <c r="DGC843" s="120"/>
      <c r="DGD843" s="120"/>
      <c r="DGE843" s="120"/>
      <c r="DGF843" s="120"/>
      <c r="DGG843" s="120"/>
      <c r="DGH843" s="120"/>
      <c r="DGI843" s="120"/>
      <c r="DGJ843" s="120"/>
      <c r="DGK843" s="120"/>
      <c r="DGL843" s="120"/>
      <c r="DGM843" s="120"/>
      <c r="DGN843" s="120"/>
      <c r="DGO843" s="120"/>
      <c r="DGP843" s="120"/>
      <c r="DGQ843" s="120"/>
      <c r="DGR843" s="120"/>
      <c r="DGS843" s="120"/>
      <c r="DGT843" s="120"/>
      <c r="DGU843" s="120"/>
      <c r="DGV843" s="120"/>
      <c r="DGW843" s="120"/>
      <c r="DGX843" s="120"/>
      <c r="DGY843" s="120"/>
      <c r="DGZ843" s="120"/>
      <c r="DHA843" s="120"/>
      <c r="DHB843" s="120"/>
      <c r="DHC843" s="120"/>
      <c r="DHD843" s="120"/>
      <c r="DHE843" s="120"/>
      <c r="DHF843" s="120"/>
      <c r="DHG843" s="120"/>
      <c r="DHH843" s="120"/>
      <c r="DHI843" s="120"/>
      <c r="DHJ843" s="120"/>
      <c r="DHK843" s="120"/>
      <c r="DHL843" s="120"/>
      <c r="DHM843" s="120"/>
      <c r="DHN843" s="120"/>
      <c r="DHO843" s="120"/>
      <c r="DHP843" s="120"/>
      <c r="DHQ843" s="120"/>
      <c r="DHR843" s="120"/>
      <c r="DHS843" s="120"/>
      <c r="DHT843" s="120"/>
      <c r="DHU843" s="120"/>
      <c r="DHV843" s="120"/>
      <c r="DHW843" s="120"/>
      <c r="DHX843" s="120"/>
      <c r="DHY843" s="120"/>
      <c r="DHZ843" s="120"/>
      <c r="DIA843" s="120"/>
      <c r="DIB843" s="120"/>
      <c r="DIC843" s="120"/>
      <c r="DID843" s="120"/>
      <c r="DIE843" s="120"/>
      <c r="DIF843" s="120"/>
      <c r="DIG843" s="120"/>
      <c r="DIH843" s="120"/>
      <c r="DII843" s="120"/>
      <c r="DIJ843" s="120"/>
      <c r="DIK843" s="120"/>
      <c r="DIL843" s="120"/>
      <c r="DIM843" s="120"/>
      <c r="DIN843" s="120"/>
      <c r="DIO843" s="120"/>
      <c r="DIP843" s="120"/>
      <c r="DIQ843" s="120"/>
      <c r="DIR843" s="120"/>
      <c r="DIS843" s="120"/>
      <c r="DIT843" s="120"/>
      <c r="DIU843" s="120"/>
      <c r="DIV843" s="120"/>
      <c r="DIW843" s="120"/>
      <c r="DIX843" s="120"/>
      <c r="DIY843" s="120"/>
      <c r="DIZ843" s="120"/>
      <c r="DJA843" s="120"/>
      <c r="DJB843" s="120"/>
      <c r="DJC843" s="120"/>
      <c r="DJD843" s="120"/>
      <c r="DJE843" s="120"/>
      <c r="DJF843" s="120"/>
      <c r="DJG843" s="120"/>
      <c r="DJH843" s="120"/>
      <c r="DJI843" s="120"/>
      <c r="DJJ843" s="120"/>
      <c r="DJK843" s="120"/>
      <c r="DJL843" s="120"/>
      <c r="DJM843" s="120"/>
      <c r="DJN843" s="120"/>
      <c r="DJO843" s="120"/>
      <c r="DJP843" s="120"/>
      <c r="DJQ843" s="120"/>
      <c r="DJR843" s="120"/>
      <c r="DJS843" s="120"/>
      <c r="DJT843" s="120"/>
      <c r="DJU843" s="120"/>
      <c r="DJV843" s="120"/>
      <c r="DJW843" s="120"/>
      <c r="DJX843" s="120"/>
      <c r="DJY843" s="120"/>
      <c r="DJZ843" s="120"/>
      <c r="DKA843" s="120"/>
      <c r="DKB843" s="120"/>
      <c r="DKC843" s="120"/>
      <c r="DKD843" s="120"/>
      <c r="DKE843" s="120"/>
      <c r="DKF843" s="120"/>
      <c r="DKG843" s="120"/>
      <c r="DKH843" s="120"/>
      <c r="DKI843" s="120"/>
      <c r="DKJ843" s="120"/>
      <c r="DKK843" s="120"/>
      <c r="DKL843" s="120"/>
      <c r="DKM843" s="120"/>
      <c r="DKN843" s="120"/>
      <c r="DKO843" s="120"/>
      <c r="DKP843" s="120"/>
      <c r="DKQ843" s="120"/>
      <c r="DKR843" s="120"/>
      <c r="DKS843" s="120"/>
      <c r="DKT843" s="120"/>
      <c r="DKU843" s="120"/>
      <c r="DKV843" s="120"/>
      <c r="DKW843" s="120"/>
      <c r="DKX843" s="120"/>
      <c r="DKY843" s="120"/>
      <c r="DKZ843" s="120"/>
      <c r="DLA843" s="120"/>
      <c r="DLB843" s="120"/>
      <c r="DLC843" s="120"/>
      <c r="DLD843" s="120"/>
      <c r="DLE843" s="120"/>
      <c r="DLF843" s="120"/>
      <c r="DLG843" s="120"/>
      <c r="DLH843" s="120"/>
      <c r="DLI843" s="120"/>
      <c r="DLJ843" s="120"/>
      <c r="DLK843" s="120"/>
      <c r="DLL843" s="120"/>
      <c r="DLM843" s="120"/>
      <c r="DLN843" s="120"/>
      <c r="DLO843" s="120"/>
      <c r="DLP843" s="120"/>
      <c r="DLQ843" s="120"/>
      <c r="DLR843" s="120"/>
      <c r="DLS843" s="120"/>
      <c r="DLT843" s="120"/>
      <c r="DLU843" s="120"/>
      <c r="DLV843" s="120"/>
      <c r="DLW843" s="120"/>
      <c r="DLX843" s="120"/>
      <c r="DLY843" s="120"/>
      <c r="DLZ843" s="120"/>
      <c r="DMA843" s="120"/>
      <c r="DMB843" s="120"/>
      <c r="DMC843" s="120"/>
      <c r="DMD843" s="120"/>
      <c r="DME843" s="120"/>
      <c r="DMF843" s="120"/>
      <c r="DMG843" s="120"/>
      <c r="DMH843" s="120"/>
      <c r="DMI843" s="120"/>
      <c r="DMJ843" s="120"/>
      <c r="DMK843" s="120"/>
      <c r="DML843" s="120"/>
      <c r="DMM843" s="120"/>
      <c r="DMN843" s="120"/>
      <c r="DMO843" s="120"/>
      <c r="DMP843" s="120"/>
      <c r="DMQ843" s="120"/>
      <c r="DMR843" s="120"/>
      <c r="DMS843" s="120"/>
      <c r="DMT843" s="120"/>
      <c r="DMU843" s="120"/>
      <c r="DMV843" s="120"/>
      <c r="DMW843" s="120"/>
      <c r="DMX843" s="120"/>
      <c r="DMY843" s="120"/>
      <c r="DMZ843" s="120"/>
      <c r="DNA843" s="120"/>
      <c r="DNB843" s="120"/>
      <c r="DNC843" s="120"/>
      <c r="DND843" s="120"/>
      <c r="DNE843" s="120"/>
      <c r="DNF843" s="120"/>
      <c r="DNG843" s="120"/>
      <c r="DNH843" s="120"/>
      <c r="DNI843" s="120"/>
      <c r="DNJ843" s="120"/>
      <c r="DNK843" s="120"/>
      <c r="DNL843" s="120"/>
      <c r="DNM843" s="120"/>
      <c r="DNN843" s="120"/>
      <c r="DNO843" s="120"/>
      <c r="DNP843" s="120"/>
      <c r="DNQ843" s="120"/>
      <c r="DNR843" s="120"/>
      <c r="DNS843" s="120"/>
      <c r="DNT843" s="120"/>
      <c r="DNU843" s="120"/>
      <c r="DNV843" s="120"/>
      <c r="DNW843" s="120"/>
      <c r="DNX843" s="120"/>
      <c r="DNY843" s="120"/>
      <c r="DNZ843" s="120"/>
      <c r="DOA843" s="120"/>
      <c r="DOB843" s="120"/>
      <c r="DOC843" s="120"/>
      <c r="DOD843" s="120"/>
      <c r="DOE843" s="120"/>
      <c r="DOF843" s="120"/>
      <c r="DOG843" s="120"/>
      <c r="DOH843" s="120"/>
      <c r="DOI843" s="120"/>
      <c r="DOJ843" s="120"/>
      <c r="DOK843" s="120"/>
      <c r="DOL843" s="120"/>
      <c r="DOM843" s="120"/>
      <c r="DON843" s="120"/>
      <c r="DOO843" s="120"/>
      <c r="DOP843" s="120"/>
      <c r="DOQ843" s="120"/>
      <c r="DOR843" s="120"/>
      <c r="DOS843" s="120"/>
      <c r="DOT843" s="120"/>
      <c r="DOU843" s="120"/>
      <c r="DOV843" s="120"/>
      <c r="DOW843" s="120"/>
      <c r="DOX843" s="120"/>
      <c r="DOY843" s="120"/>
      <c r="DOZ843" s="120"/>
      <c r="DPA843" s="120"/>
      <c r="DPB843" s="120"/>
      <c r="DPC843" s="120"/>
      <c r="DPD843" s="120"/>
      <c r="DPE843" s="120"/>
      <c r="DPF843" s="120"/>
      <c r="DPG843" s="120"/>
      <c r="DPH843" s="120"/>
      <c r="DPI843" s="120"/>
      <c r="DPJ843" s="120"/>
      <c r="DPK843" s="120"/>
      <c r="DPL843" s="120"/>
      <c r="DPM843" s="120"/>
      <c r="DPN843" s="120"/>
      <c r="DPO843" s="120"/>
      <c r="DPP843" s="120"/>
      <c r="DPQ843" s="120"/>
      <c r="DPR843" s="120"/>
      <c r="DPS843" s="120"/>
      <c r="DPT843" s="120"/>
      <c r="DPU843" s="120"/>
      <c r="DPV843" s="120"/>
      <c r="DPW843" s="120"/>
      <c r="DPX843" s="120"/>
      <c r="DPY843" s="120"/>
      <c r="DPZ843" s="120"/>
      <c r="DQA843" s="120"/>
      <c r="DQB843" s="120"/>
      <c r="DQC843" s="120"/>
      <c r="DQD843" s="120"/>
      <c r="DQE843" s="120"/>
      <c r="DQF843" s="120"/>
      <c r="DQG843" s="120"/>
      <c r="DQH843" s="120"/>
      <c r="DQI843" s="120"/>
      <c r="DQJ843" s="120"/>
      <c r="DQK843" s="120"/>
      <c r="DQL843" s="120"/>
      <c r="DQM843" s="120"/>
      <c r="DQN843" s="120"/>
      <c r="DQO843" s="120"/>
      <c r="DQP843" s="120"/>
      <c r="DQQ843" s="120"/>
      <c r="DQR843" s="120"/>
      <c r="DQS843" s="120"/>
      <c r="DQT843" s="120"/>
      <c r="DQU843" s="120"/>
      <c r="DQV843" s="120"/>
      <c r="DQW843" s="120"/>
      <c r="DQX843" s="120"/>
      <c r="DQY843" s="120"/>
      <c r="DQZ843" s="120"/>
      <c r="DRA843" s="120"/>
      <c r="DRB843" s="120"/>
      <c r="DRC843" s="120"/>
      <c r="DRD843" s="120"/>
      <c r="DRE843" s="120"/>
      <c r="DRF843" s="120"/>
      <c r="DRG843" s="120"/>
      <c r="DRH843" s="120"/>
      <c r="DRI843" s="120"/>
      <c r="DRJ843" s="120"/>
      <c r="DRK843" s="120"/>
      <c r="DRL843" s="120"/>
      <c r="DRM843" s="120"/>
      <c r="DRN843" s="120"/>
      <c r="DRO843" s="120"/>
      <c r="DRP843" s="120"/>
      <c r="DRQ843" s="120"/>
      <c r="DRR843" s="120"/>
      <c r="DRS843" s="120"/>
      <c r="DRT843" s="120"/>
      <c r="DRU843" s="120"/>
      <c r="DRV843" s="120"/>
      <c r="DRW843" s="120"/>
      <c r="DRX843" s="120"/>
      <c r="DRY843" s="120"/>
      <c r="DRZ843" s="120"/>
      <c r="DSA843" s="120"/>
      <c r="DSB843" s="120"/>
      <c r="DSC843" s="120"/>
      <c r="DSD843" s="120"/>
      <c r="DSE843" s="120"/>
      <c r="DSF843" s="120"/>
      <c r="DSG843" s="120"/>
      <c r="DSH843" s="120"/>
      <c r="DSI843" s="120"/>
      <c r="DSJ843" s="120"/>
      <c r="DSK843" s="120"/>
      <c r="DSL843" s="120"/>
      <c r="DSM843" s="120"/>
      <c r="DSN843" s="120"/>
      <c r="DSO843" s="120"/>
      <c r="DSP843" s="120"/>
      <c r="DSQ843" s="120"/>
      <c r="DSR843" s="120"/>
      <c r="DSS843" s="120"/>
      <c r="DST843" s="120"/>
      <c r="DSU843" s="120"/>
      <c r="DSV843" s="120"/>
      <c r="DSW843" s="120"/>
      <c r="DSX843" s="120"/>
      <c r="DSY843" s="120"/>
      <c r="DSZ843" s="120"/>
      <c r="DTA843" s="120"/>
      <c r="DTB843" s="120"/>
      <c r="DTC843" s="120"/>
      <c r="DTD843" s="120"/>
      <c r="DTE843" s="120"/>
      <c r="DTF843" s="120"/>
      <c r="DTG843" s="120"/>
      <c r="DTH843" s="120"/>
      <c r="DTI843" s="120"/>
      <c r="DTJ843" s="120"/>
      <c r="DTK843" s="120"/>
      <c r="DTL843" s="120"/>
      <c r="DTM843" s="120"/>
      <c r="DTN843" s="120"/>
      <c r="DTO843" s="120"/>
      <c r="DTP843" s="120"/>
      <c r="DTQ843" s="120"/>
      <c r="DTR843" s="120"/>
      <c r="DTS843" s="120"/>
      <c r="DTT843" s="120"/>
      <c r="DTU843" s="120"/>
      <c r="DTV843" s="120"/>
      <c r="DTW843" s="120"/>
      <c r="DTX843" s="120"/>
      <c r="DTY843" s="120"/>
      <c r="DTZ843" s="120"/>
      <c r="DUA843" s="120"/>
      <c r="DUB843" s="120"/>
      <c r="DUC843" s="120"/>
      <c r="DUD843" s="120"/>
      <c r="DUE843" s="120"/>
      <c r="DUF843" s="120"/>
      <c r="DUG843" s="120"/>
      <c r="DUH843" s="120"/>
      <c r="DUI843" s="120"/>
      <c r="DUJ843" s="120"/>
      <c r="DUK843" s="120"/>
      <c r="DUL843" s="120"/>
      <c r="DUM843" s="120"/>
      <c r="DUN843" s="120"/>
      <c r="DUO843" s="120"/>
      <c r="DUP843" s="120"/>
      <c r="DUQ843" s="120"/>
      <c r="DUR843" s="120"/>
      <c r="DUS843" s="120"/>
      <c r="DUT843" s="120"/>
      <c r="DUU843" s="120"/>
      <c r="DUV843" s="120"/>
      <c r="DUW843" s="120"/>
      <c r="DUX843" s="120"/>
      <c r="DUY843" s="120"/>
      <c r="DUZ843" s="120"/>
      <c r="DVA843" s="120"/>
      <c r="DVB843" s="120"/>
      <c r="DVC843" s="120"/>
      <c r="DVD843" s="120"/>
      <c r="DVE843" s="120"/>
      <c r="DVF843" s="120"/>
      <c r="DVG843" s="120"/>
      <c r="DVH843" s="120"/>
      <c r="DVI843" s="120"/>
      <c r="DVJ843" s="120"/>
      <c r="DVK843" s="120"/>
      <c r="DVL843" s="120"/>
      <c r="DVM843" s="120"/>
      <c r="DVN843" s="120"/>
      <c r="DVO843" s="120"/>
      <c r="DVP843" s="120"/>
      <c r="DVQ843" s="120"/>
      <c r="DVR843" s="120"/>
      <c r="DVS843" s="120"/>
      <c r="DVT843" s="120"/>
      <c r="DVU843" s="120"/>
      <c r="DVV843" s="120"/>
      <c r="DVW843" s="120"/>
      <c r="DVX843" s="120"/>
      <c r="DVY843" s="120"/>
      <c r="DVZ843" s="120"/>
      <c r="DWA843" s="120"/>
      <c r="DWB843" s="120"/>
      <c r="DWC843" s="120"/>
      <c r="DWD843" s="120"/>
      <c r="DWE843" s="120"/>
      <c r="DWF843" s="120"/>
      <c r="DWG843" s="120"/>
      <c r="DWH843" s="120"/>
      <c r="DWI843" s="120"/>
      <c r="DWJ843" s="120"/>
      <c r="DWK843" s="120"/>
      <c r="DWL843" s="120"/>
      <c r="DWM843" s="120"/>
      <c r="DWN843" s="120"/>
      <c r="DWO843" s="120"/>
      <c r="DWP843" s="120"/>
      <c r="DWQ843" s="120"/>
      <c r="DWR843" s="120"/>
      <c r="DWS843" s="120"/>
      <c r="DWT843" s="120"/>
      <c r="DWU843" s="120"/>
      <c r="DWV843" s="120"/>
      <c r="DWW843" s="120"/>
      <c r="DWX843" s="120"/>
      <c r="DWY843" s="120"/>
      <c r="DWZ843" s="120"/>
      <c r="DXA843" s="120"/>
      <c r="DXB843" s="120"/>
      <c r="DXC843" s="120"/>
      <c r="DXD843" s="120"/>
      <c r="DXE843" s="120"/>
      <c r="DXF843" s="120"/>
      <c r="DXG843" s="120"/>
      <c r="DXH843" s="120"/>
      <c r="DXI843" s="120"/>
      <c r="DXJ843" s="120"/>
      <c r="DXK843" s="120"/>
      <c r="DXL843" s="120"/>
      <c r="DXM843" s="120"/>
      <c r="DXN843" s="120"/>
      <c r="DXO843" s="120"/>
      <c r="DXP843" s="120"/>
      <c r="DXQ843" s="120"/>
      <c r="DXR843" s="120"/>
      <c r="DXS843" s="120"/>
      <c r="DXT843" s="120"/>
      <c r="DXU843" s="120"/>
      <c r="DXV843" s="120"/>
      <c r="DXW843" s="120"/>
      <c r="DXX843" s="120"/>
      <c r="DXY843" s="120"/>
      <c r="DXZ843" s="120"/>
      <c r="DYA843" s="120"/>
      <c r="DYB843" s="120"/>
      <c r="DYC843" s="120"/>
      <c r="DYD843" s="120"/>
      <c r="DYE843" s="120"/>
      <c r="DYF843" s="120"/>
      <c r="DYG843" s="120"/>
      <c r="DYH843" s="120"/>
      <c r="DYI843" s="120"/>
      <c r="DYJ843" s="120"/>
      <c r="DYK843" s="120"/>
      <c r="DYL843" s="120"/>
      <c r="DYM843" s="120"/>
      <c r="DYN843" s="120"/>
      <c r="DYO843" s="120"/>
      <c r="DYP843" s="120"/>
      <c r="DYQ843" s="120"/>
      <c r="DYR843" s="120"/>
      <c r="DYS843" s="120"/>
      <c r="DYT843" s="120"/>
      <c r="DYU843" s="120"/>
      <c r="DYV843" s="120"/>
      <c r="DYW843" s="120"/>
      <c r="DYX843" s="120"/>
      <c r="DYY843" s="120"/>
      <c r="DYZ843" s="120"/>
      <c r="DZA843" s="120"/>
      <c r="DZB843" s="120"/>
      <c r="DZC843" s="120"/>
      <c r="DZD843" s="120"/>
      <c r="DZE843" s="120"/>
      <c r="DZF843" s="120"/>
      <c r="DZG843" s="120"/>
      <c r="DZH843" s="120"/>
      <c r="DZI843" s="120"/>
      <c r="DZJ843" s="120"/>
      <c r="DZK843" s="120"/>
      <c r="DZL843" s="120"/>
      <c r="DZM843" s="120"/>
      <c r="DZN843" s="120"/>
      <c r="DZO843" s="120"/>
      <c r="DZP843" s="120"/>
      <c r="DZQ843" s="120"/>
      <c r="DZR843" s="120"/>
      <c r="DZS843" s="120"/>
      <c r="DZT843" s="120"/>
      <c r="DZU843" s="120"/>
      <c r="DZV843" s="120"/>
      <c r="DZW843" s="120"/>
      <c r="DZX843" s="120"/>
      <c r="DZY843" s="120"/>
      <c r="DZZ843" s="120"/>
      <c r="EAA843" s="120"/>
      <c r="EAB843" s="120"/>
      <c r="EAC843" s="120"/>
      <c r="EAD843" s="120"/>
      <c r="EAE843" s="120"/>
      <c r="EAF843" s="120"/>
      <c r="EAG843" s="120"/>
      <c r="EAH843" s="120"/>
      <c r="EAI843" s="120"/>
      <c r="EAJ843" s="120"/>
      <c r="EAK843" s="120"/>
      <c r="EAL843" s="120"/>
      <c r="EAM843" s="120"/>
      <c r="EAN843" s="120"/>
      <c r="EAO843" s="120"/>
      <c r="EAP843" s="120"/>
      <c r="EAQ843" s="120"/>
      <c r="EAR843" s="120"/>
      <c r="EAS843" s="120"/>
      <c r="EAT843" s="120"/>
      <c r="EAU843" s="120"/>
      <c r="EAV843" s="120"/>
      <c r="EAW843" s="120"/>
      <c r="EAX843" s="120"/>
      <c r="EAY843" s="120"/>
      <c r="EAZ843" s="120"/>
      <c r="EBA843" s="120"/>
      <c r="EBB843" s="120"/>
      <c r="EBC843" s="120"/>
      <c r="EBD843" s="120"/>
      <c r="EBE843" s="120"/>
      <c r="EBF843" s="120"/>
      <c r="EBG843" s="120"/>
      <c r="EBH843" s="120"/>
      <c r="EBI843" s="120"/>
      <c r="EBJ843" s="120"/>
      <c r="EBK843" s="120"/>
      <c r="EBL843" s="120"/>
      <c r="EBM843" s="120"/>
      <c r="EBN843" s="120"/>
      <c r="EBO843" s="120"/>
      <c r="EBP843" s="120"/>
      <c r="EBQ843" s="120"/>
      <c r="EBR843" s="120"/>
      <c r="EBS843" s="120"/>
      <c r="EBT843" s="120"/>
      <c r="EBU843" s="120"/>
      <c r="EBV843" s="120"/>
      <c r="EBW843" s="120"/>
      <c r="EBX843" s="120"/>
      <c r="EBY843" s="120"/>
      <c r="EBZ843" s="120"/>
      <c r="ECA843" s="120"/>
      <c r="ECB843" s="120"/>
      <c r="ECC843" s="120"/>
      <c r="ECD843" s="120"/>
      <c r="ECE843" s="120"/>
      <c r="ECF843" s="120"/>
      <c r="ECG843" s="120"/>
      <c r="ECH843" s="120"/>
      <c r="ECI843" s="120"/>
      <c r="ECJ843" s="120"/>
      <c r="ECK843" s="120"/>
      <c r="ECL843" s="120"/>
      <c r="ECM843" s="120"/>
      <c r="ECN843" s="120"/>
      <c r="ECO843" s="120"/>
      <c r="ECP843" s="120"/>
      <c r="ECQ843" s="120"/>
      <c r="ECR843" s="120"/>
      <c r="ECS843" s="120"/>
      <c r="ECT843" s="120"/>
      <c r="ECU843" s="120"/>
      <c r="ECV843" s="120"/>
      <c r="ECW843" s="120"/>
      <c r="ECX843" s="120"/>
      <c r="ECY843" s="120"/>
      <c r="ECZ843" s="120"/>
      <c r="EDA843" s="120"/>
      <c r="EDB843" s="120"/>
      <c r="EDC843" s="120"/>
      <c r="EDD843" s="120"/>
      <c r="EDE843" s="120"/>
      <c r="EDF843" s="120"/>
      <c r="EDG843" s="120"/>
      <c r="EDH843" s="120"/>
      <c r="EDI843" s="120"/>
      <c r="EDJ843" s="120"/>
      <c r="EDK843" s="120"/>
      <c r="EDL843" s="120"/>
      <c r="EDM843" s="120"/>
      <c r="EDN843" s="120"/>
      <c r="EDO843" s="120"/>
      <c r="EDP843" s="120"/>
      <c r="EDQ843" s="120"/>
      <c r="EDR843" s="120"/>
      <c r="EDS843" s="120"/>
      <c r="EDT843" s="120"/>
      <c r="EDU843" s="120"/>
      <c r="EDV843" s="120"/>
      <c r="EDW843" s="120"/>
      <c r="EDX843" s="120"/>
      <c r="EDY843" s="120"/>
      <c r="EDZ843" s="120"/>
      <c r="EEA843" s="120"/>
      <c r="EEB843" s="120"/>
      <c r="EEC843" s="120"/>
      <c r="EED843" s="120"/>
      <c r="EEE843" s="120"/>
      <c r="EEF843" s="120"/>
      <c r="EEG843" s="120"/>
      <c r="EEH843" s="120"/>
      <c r="EEI843" s="120"/>
      <c r="EEJ843" s="120"/>
      <c r="EEK843" s="120"/>
      <c r="EEL843" s="120"/>
      <c r="EEM843" s="120"/>
      <c r="EEN843" s="120"/>
      <c r="EEO843" s="120"/>
      <c r="EEP843" s="120"/>
      <c r="EEQ843" s="120"/>
      <c r="EER843" s="120"/>
      <c r="EES843" s="120"/>
      <c r="EET843" s="120"/>
      <c r="EEU843" s="120"/>
      <c r="EEV843" s="120"/>
      <c r="EEW843" s="120"/>
      <c r="EEX843" s="120"/>
      <c r="EEY843" s="120"/>
      <c r="EEZ843" s="120"/>
      <c r="EFA843" s="120"/>
      <c r="EFB843" s="120"/>
      <c r="EFC843" s="120"/>
      <c r="EFD843" s="120"/>
      <c r="EFE843" s="120"/>
      <c r="EFF843" s="120"/>
      <c r="EFG843" s="120"/>
      <c r="EFH843" s="120"/>
      <c r="EFI843" s="120"/>
      <c r="EFJ843" s="120"/>
      <c r="EFK843" s="120"/>
      <c r="EFL843" s="120"/>
      <c r="EFM843" s="120"/>
      <c r="EFN843" s="120"/>
      <c r="EFO843" s="120"/>
      <c r="EFP843" s="120"/>
      <c r="EFQ843" s="120"/>
      <c r="EFR843" s="120"/>
      <c r="EFS843" s="120"/>
      <c r="EFT843" s="120"/>
      <c r="EFU843" s="120"/>
      <c r="EFV843" s="120"/>
      <c r="EFW843" s="120"/>
      <c r="EFX843" s="120"/>
      <c r="EFY843" s="120"/>
      <c r="EFZ843" s="120"/>
      <c r="EGA843" s="120"/>
      <c r="EGB843" s="120"/>
      <c r="EGC843" s="120"/>
      <c r="EGD843" s="120"/>
      <c r="EGE843" s="120"/>
      <c r="EGF843" s="120"/>
      <c r="EGG843" s="120"/>
      <c r="EGH843" s="120"/>
      <c r="EGI843" s="120"/>
      <c r="EGJ843" s="120"/>
      <c r="EGK843" s="120"/>
      <c r="EGL843" s="120"/>
      <c r="EGM843" s="120"/>
      <c r="EGN843" s="120"/>
      <c r="EGO843" s="120"/>
      <c r="EGP843" s="120"/>
      <c r="EGQ843" s="120"/>
      <c r="EGR843" s="120"/>
      <c r="EGS843" s="120"/>
      <c r="EGT843" s="120"/>
      <c r="EGU843" s="120"/>
      <c r="EGV843" s="120"/>
      <c r="EGW843" s="120"/>
      <c r="EGX843" s="120"/>
      <c r="EGY843" s="120"/>
      <c r="EGZ843" s="120"/>
      <c r="EHA843" s="120"/>
      <c r="EHB843" s="120"/>
      <c r="EHC843" s="120"/>
      <c r="EHD843" s="120"/>
      <c r="EHE843" s="120"/>
      <c r="EHF843" s="120"/>
      <c r="EHG843" s="120"/>
      <c r="EHH843" s="120"/>
      <c r="EHI843" s="120"/>
      <c r="EHJ843" s="120"/>
      <c r="EHK843" s="120"/>
      <c r="EHL843" s="120"/>
      <c r="EHM843" s="120"/>
      <c r="EHN843" s="120"/>
      <c r="EHO843" s="120"/>
      <c r="EHP843" s="120"/>
      <c r="EHQ843" s="120"/>
      <c r="EHR843" s="120"/>
      <c r="EHS843" s="120"/>
      <c r="EHT843" s="120"/>
      <c r="EHU843" s="120"/>
      <c r="EHV843" s="120"/>
      <c r="EHW843" s="120"/>
      <c r="EHX843" s="120"/>
      <c r="EHY843" s="120"/>
      <c r="EHZ843" s="120"/>
      <c r="EIA843" s="120"/>
      <c r="EIB843" s="120"/>
      <c r="EIC843" s="120"/>
      <c r="EID843" s="120"/>
      <c r="EIE843" s="120"/>
      <c r="EIF843" s="120"/>
      <c r="EIG843" s="120"/>
      <c r="EIH843" s="120"/>
      <c r="EII843" s="120"/>
      <c r="EIJ843" s="120"/>
      <c r="EIK843" s="120"/>
      <c r="EIL843" s="120"/>
      <c r="EIM843" s="120"/>
      <c r="EIN843" s="120"/>
      <c r="EIO843" s="120"/>
      <c r="EIP843" s="120"/>
      <c r="EIQ843" s="120"/>
      <c r="EIR843" s="120"/>
      <c r="EIS843" s="120"/>
      <c r="EIT843" s="120"/>
      <c r="EIU843" s="120"/>
      <c r="EIV843" s="120"/>
      <c r="EIW843" s="120"/>
      <c r="EIX843" s="120"/>
      <c r="EIY843" s="120"/>
      <c r="EIZ843" s="120"/>
      <c r="EJA843" s="120"/>
      <c r="EJB843" s="120"/>
      <c r="EJC843" s="120"/>
      <c r="EJD843" s="120"/>
      <c r="EJE843" s="120"/>
      <c r="EJF843" s="120"/>
      <c r="EJG843" s="120"/>
      <c r="EJH843" s="120"/>
      <c r="EJI843" s="120"/>
      <c r="EJJ843" s="120"/>
      <c r="EJK843" s="120"/>
      <c r="EJL843" s="120"/>
      <c r="EJM843" s="120"/>
      <c r="EJN843" s="120"/>
      <c r="EJO843" s="120"/>
      <c r="EJP843" s="120"/>
      <c r="EJQ843" s="120"/>
      <c r="EJR843" s="120"/>
      <c r="EJS843" s="120"/>
      <c r="EJT843" s="120"/>
      <c r="EJU843" s="120"/>
      <c r="EJV843" s="120"/>
      <c r="EJW843" s="120"/>
      <c r="EJX843" s="120"/>
      <c r="EJY843" s="120"/>
      <c r="EJZ843" s="120"/>
      <c r="EKA843" s="120"/>
      <c r="EKB843" s="120"/>
      <c r="EKC843" s="120"/>
      <c r="EKD843" s="120"/>
      <c r="EKE843" s="120"/>
      <c r="EKF843" s="120"/>
      <c r="EKG843" s="120"/>
      <c r="EKH843" s="120"/>
      <c r="EKI843" s="120"/>
      <c r="EKJ843" s="120"/>
      <c r="EKK843" s="120"/>
      <c r="EKL843" s="120"/>
      <c r="EKM843" s="120"/>
      <c r="EKN843" s="120"/>
      <c r="EKO843" s="120"/>
      <c r="EKP843" s="120"/>
      <c r="EKQ843" s="120"/>
      <c r="EKR843" s="120"/>
      <c r="EKS843" s="120"/>
      <c r="EKT843" s="120"/>
      <c r="EKU843" s="120"/>
      <c r="EKV843" s="120"/>
      <c r="EKW843" s="120"/>
      <c r="EKX843" s="120"/>
      <c r="EKY843" s="120"/>
      <c r="EKZ843" s="120"/>
      <c r="ELA843" s="120"/>
      <c r="ELB843" s="120"/>
      <c r="ELC843" s="120"/>
      <c r="ELD843" s="120"/>
      <c r="ELE843" s="120"/>
      <c r="ELF843" s="120"/>
      <c r="ELG843" s="120"/>
      <c r="ELH843" s="120"/>
      <c r="ELI843" s="120"/>
      <c r="ELJ843" s="120"/>
      <c r="ELK843" s="120"/>
      <c r="ELL843" s="120"/>
      <c r="ELM843" s="120"/>
      <c r="ELN843" s="120"/>
      <c r="ELO843" s="120"/>
      <c r="ELP843" s="120"/>
      <c r="ELQ843" s="120"/>
      <c r="ELR843" s="120"/>
      <c r="ELS843" s="120"/>
      <c r="ELT843" s="120"/>
      <c r="ELU843" s="120"/>
      <c r="ELV843" s="120"/>
      <c r="ELW843" s="120"/>
      <c r="ELX843" s="120"/>
      <c r="ELY843" s="120"/>
      <c r="ELZ843" s="120"/>
      <c r="EMA843" s="120"/>
      <c r="EMB843" s="120"/>
      <c r="EMC843" s="120"/>
      <c r="EMD843" s="120"/>
      <c r="EME843" s="120"/>
      <c r="EMF843" s="120"/>
      <c r="EMG843" s="120"/>
      <c r="EMH843" s="120"/>
      <c r="EMI843" s="120"/>
      <c r="EMJ843" s="120"/>
      <c r="EMK843" s="120"/>
      <c r="EML843" s="120"/>
      <c r="EMM843" s="120"/>
      <c r="EMN843" s="120"/>
      <c r="EMO843" s="120"/>
      <c r="EMP843" s="120"/>
      <c r="EMQ843" s="120"/>
      <c r="EMR843" s="120"/>
      <c r="EMS843" s="120"/>
      <c r="EMT843" s="120"/>
      <c r="EMU843" s="120"/>
      <c r="EMV843" s="120"/>
      <c r="EMW843" s="120"/>
      <c r="EMX843" s="120"/>
      <c r="EMY843" s="120"/>
      <c r="EMZ843" s="120"/>
      <c r="ENA843" s="120"/>
      <c r="ENB843" s="120"/>
      <c r="ENC843" s="120"/>
      <c r="END843" s="120"/>
      <c r="ENE843" s="120"/>
      <c r="ENF843" s="120"/>
      <c r="ENG843" s="120"/>
      <c r="ENH843" s="120"/>
      <c r="ENI843" s="120"/>
      <c r="ENJ843" s="120"/>
      <c r="ENK843" s="120"/>
      <c r="ENL843" s="120"/>
      <c r="ENM843" s="120"/>
      <c r="ENN843" s="120"/>
      <c r="ENO843" s="120"/>
      <c r="ENP843" s="120"/>
      <c r="ENQ843" s="120"/>
      <c r="ENR843" s="120"/>
      <c r="ENS843" s="120"/>
      <c r="ENT843" s="120"/>
      <c r="ENU843" s="120"/>
      <c r="ENV843" s="120"/>
      <c r="ENW843" s="120"/>
      <c r="ENX843" s="120"/>
      <c r="ENY843" s="120"/>
      <c r="ENZ843" s="120"/>
      <c r="EOA843" s="120"/>
      <c r="EOB843" s="120"/>
      <c r="EOC843" s="120"/>
      <c r="EOD843" s="120"/>
      <c r="EOE843" s="120"/>
      <c r="EOF843" s="120"/>
      <c r="EOG843" s="120"/>
      <c r="EOH843" s="120"/>
      <c r="EOI843" s="120"/>
      <c r="EOJ843" s="120"/>
      <c r="EOK843" s="120"/>
      <c r="EOL843" s="120"/>
      <c r="EOM843" s="120"/>
      <c r="EON843" s="120"/>
      <c r="EOO843" s="120"/>
      <c r="EOP843" s="120"/>
      <c r="EOQ843" s="120"/>
      <c r="EOR843" s="120"/>
      <c r="EOS843" s="120"/>
      <c r="EOT843" s="120"/>
      <c r="EOU843" s="120"/>
      <c r="EOV843" s="120"/>
      <c r="EOW843" s="120"/>
      <c r="EOX843" s="120"/>
      <c r="EOY843" s="120"/>
      <c r="EOZ843" s="120"/>
      <c r="EPA843" s="120"/>
      <c r="EPB843" s="120"/>
      <c r="EPC843" s="120"/>
      <c r="EPD843" s="120"/>
      <c r="EPE843" s="120"/>
      <c r="EPF843" s="120"/>
      <c r="EPG843" s="120"/>
      <c r="EPH843" s="120"/>
      <c r="EPI843" s="120"/>
      <c r="EPJ843" s="120"/>
      <c r="EPK843" s="120"/>
      <c r="EPL843" s="120"/>
      <c r="EPM843" s="120"/>
      <c r="EPN843" s="120"/>
      <c r="EPO843" s="120"/>
      <c r="EPP843" s="120"/>
      <c r="EPQ843" s="120"/>
      <c r="EPR843" s="120"/>
      <c r="EPS843" s="120"/>
      <c r="EPT843" s="120"/>
      <c r="EPU843" s="120"/>
      <c r="EPV843" s="120"/>
      <c r="EPW843" s="120"/>
      <c r="EPX843" s="120"/>
      <c r="EPY843" s="120"/>
      <c r="EPZ843" s="120"/>
      <c r="EQA843" s="120"/>
      <c r="EQB843" s="120"/>
      <c r="EQC843" s="120"/>
      <c r="EQD843" s="120"/>
      <c r="EQE843" s="120"/>
      <c r="EQF843" s="120"/>
      <c r="EQG843" s="120"/>
      <c r="EQH843" s="120"/>
      <c r="EQI843" s="120"/>
      <c r="EQJ843" s="120"/>
      <c r="EQK843" s="120"/>
      <c r="EQL843" s="120"/>
      <c r="EQM843" s="120"/>
      <c r="EQN843" s="120"/>
      <c r="EQO843" s="120"/>
      <c r="EQP843" s="120"/>
      <c r="EQQ843" s="120"/>
      <c r="EQR843" s="120"/>
      <c r="EQS843" s="120"/>
      <c r="EQT843" s="120"/>
      <c r="EQU843" s="120"/>
      <c r="EQV843" s="120"/>
      <c r="EQW843" s="120"/>
      <c r="EQX843" s="120"/>
      <c r="EQY843" s="120"/>
      <c r="EQZ843" s="120"/>
      <c r="ERA843" s="120"/>
      <c r="ERB843" s="120"/>
      <c r="ERC843" s="120"/>
      <c r="ERD843" s="120"/>
      <c r="ERE843" s="120"/>
      <c r="ERF843" s="120"/>
      <c r="ERG843" s="120"/>
      <c r="ERH843" s="120"/>
      <c r="ERI843" s="120"/>
      <c r="ERJ843" s="120"/>
      <c r="ERK843" s="120"/>
      <c r="ERL843" s="120"/>
      <c r="ERM843" s="120"/>
      <c r="ERN843" s="120"/>
      <c r="ERO843" s="120"/>
      <c r="ERP843" s="120"/>
      <c r="ERQ843" s="120"/>
      <c r="ERR843" s="120"/>
      <c r="ERS843" s="120"/>
      <c r="ERT843" s="120"/>
      <c r="ERU843" s="120"/>
      <c r="ERV843" s="120"/>
      <c r="ERW843" s="120"/>
      <c r="ERX843" s="120"/>
      <c r="ERY843" s="120"/>
      <c r="ERZ843" s="120"/>
      <c r="ESA843" s="120"/>
      <c r="ESB843" s="120"/>
      <c r="ESC843" s="120"/>
      <c r="ESD843" s="120"/>
      <c r="ESE843" s="120"/>
      <c r="ESF843" s="120"/>
      <c r="ESG843" s="120"/>
      <c r="ESH843" s="120"/>
      <c r="ESI843" s="120"/>
      <c r="ESJ843" s="120"/>
      <c r="ESK843" s="120"/>
      <c r="ESL843" s="120"/>
      <c r="ESM843" s="120"/>
      <c r="ESN843" s="120"/>
      <c r="ESO843" s="120"/>
      <c r="ESP843" s="120"/>
      <c r="ESQ843" s="120"/>
      <c r="ESR843" s="120"/>
      <c r="ESS843" s="120"/>
      <c r="EST843" s="120"/>
      <c r="ESU843" s="120"/>
      <c r="ESV843" s="120"/>
      <c r="ESW843" s="120"/>
      <c r="ESX843" s="120"/>
      <c r="ESY843" s="120"/>
      <c r="ESZ843" s="120"/>
      <c r="ETA843" s="120"/>
      <c r="ETB843" s="120"/>
      <c r="ETC843" s="120"/>
      <c r="ETD843" s="120"/>
      <c r="ETE843" s="120"/>
      <c r="ETF843" s="120"/>
      <c r="ETG843" s="120"/>
      <c r="ETH843" s="120"/>
      <c r="ETI843" s="120"/>
      <c r="ETJ843" s="120"/>
      <c r="ETK843" s="120"/>
      <c r="ETL843" s="120"/>
      <c r="ETM843" s="120"/>
      <c r="ETN843" s="120"/>
      <c r="ETO843" s="120"/>
      <c r="ETP843" s="120"/>
      <c r="ETQ843" s="120"/>
      <c r="ETR843" s="120"/>
      <c r="ETS843" s="120"/>
      <c r="ETT843" s="120"/>
      <c r="ETU843" s="120"/>
      <c r="ETV843" s="120"/>
      <c r="ETW843" s="120"/>
      <c r="ETX843" s="120"/>
      <c r="ETY843" s="120"/>
      <c r="ETZ843" s="120"/>
      <c r="EUA843" s="120"/>
      <c r="EUB843" s="120"/>
      <c r="EUC843" s="120"/>
      <c r="EUD843" s="120"/>
      <c r="EUE843" s="120"/>
      <c r="EUF843" s="120"/>
      <c r="EUG843" s="120"/>
      <c r="EUH843" s="120"/>
      <c r="EUI843" s="120"/>
      <c r="EUJ843" s="120"/>
      <c r="EUK843" s="120"/>
      <c r="EUL843" s="120"/>
      <c r="EUM843" s="120"/>
      <c r="EUN843" s="120"/>
      <c r="EUO843" s="120"/>
      <c r="EUP843" s="120"/>
      <c r="EUQ843" s="120"/>
      <c r="EUR843" s="120"/>
      <c r="EUS843" s="120"/>
      <c r="EUT843" s="120"/>
      <c r="EUU843" s="120"/>
      <c r="EUV843" s="120"/>
      <c r="EUW843" s="120"/>
      <c r="EUX843" s="120"/>
      <c r="EUY843" s="120"/>
      <c r="EUZ843" s="120"/>
      <c r="EVA843" s="120"/>
      <c r="EVB843" s="120"/>
      <c r="EVC843" s="120"/>
      <c r="EVD843" s="120"/>
      <c r="EVE843" s="120"/>
      <c r="EVF843" s="120"/>
      <c r="EVG843" s="120"/>
      <c r="EVH843" s="120"/>
      <c r="EVI843" s="120"/>
      <c r="EVJ843" s="120"/>
      <c r="EVK843" s="120"/>
      <c r="EVL843" s="120"/>
      <c r="EVM843" s="120"/>
      <c r="EVN843" s="120"/>
      <c r="EVO843" s="120"/>
      <c r="EVP843" s="120"/>
      <c r="EVQ843" s="120"/>
      <c r="EVR843" s="120"/>
      <c r="EVS843" s="120"/>
      <c r="EVT843" s="120"/>
      <c r="EVU843" s="120"/>
      <c r="EVV843" s="120"/>
      <c r="EVW843" s="120"/>
      <c r="EVX843" s="120"/>
      <c r="EVY843" s="120"/>
      <c r="EVZ843" s="120"/>
      <c r="EWA843" s="120"/>
      <c r="EWB843" s="120"/>
      <c r="EWC843" s="120"/>
      <c r="EWD843" s="120"/>
      <c r="EWE843" s="120"/>
      <c r="EWF843" s="120"/>
      <c r="EWG843" s="120"/>
      <c r="EWH843" s="120"/>
      <c r="EWI843" s="120"/>
      <c r="EWJ843" s="120"/>
      <c r="EWK843" s="120"/>
      <c r="EWL843" s="120"/>
      <c r="EWM843" s="120"/>
      <c r="EWN843" s="120"/>
      <c r="EWO843" s="120"/>
      <c r="EWP843" s="120"/>
      <c r="EWQ843" s="120"/>
      <c r="EWR843" s="120"/>
      <c r="EWS843" s="120"/>
      <c r="EWT843" s="120"/>
      <c r="EWU843" s="120"/>
      <c r="EWV843" s="120"/>
      <c r="EWW843" s="120"/>
      <c r="EWX843" s="120"/>
      <c r="EWY843" s="120"/>
      <c r="EWZ843" s="120"/>
      <c r="EXA843" s="120"/>
      <c r="EXB843" s="120"/>
      <c r="EXC843" s="120"/>
      <c r="EXD843" s="120"/>
      <c r="EXE843" s="120"/>
      <c r="EXF843" s="120"/>
      <c r="EXG843" s="120"/>
      <c r="EXH843" s="120"/>
      <c r="EXI843" s="120"/>
      <c r="EXJ843" s="120"/>
      <c r="EXK843" s="120"/>
      <c r="EXL843" s="120"/>
      <c r="EXM843" s="120"/>
      <c r="EXN843" s="120"/>
      <c r="EXO843" s="120"/>
      <c r="EXP843" s="120"/>
      <c r="EXQ843" s="120"/>
      <c r="EXR843" s="120"/>
      <c r="EXS843" s="120"/>
      <c r="EXT843" s="120"/>
      <c r="EXU843" s="120"/>
      <c r="EXV843" s="120"/>
      <c r="EXW843" s="120"/>
      <c r="EXX843" s="120"/>
      <c r="EXY843" s="120"/>
      <c r="EXZ843" s="120"/>
      <c r="EYA843" s="120"/>
      <c r="EYB843" s="120"/>
      <c r="EYC843" s="120"/>
      <c r="EYD843" s="120"/>
      <c r="EYE843" s="120"/>
      <c r="EYF843" s="120"/>
      <c r="EYG843" s="120"/>
      <c r="EYH843" s="120"/>
      <c r="EYI843" s="120"/>
      <c r="EYJ843" s="120"/>
      <c r="EYK843" s="120"/>
      <c r="EYL843" s="120"/>
      <c r="EYM843" s="120"/>
      <c r="EYN843" s="120"/>
      <c r="EYO843" s="120"/>
      <c r="EYP843" s="120"/>
      <c r="EYQ843" s="120"/>
      <c r="EYR843" s="120"/>
      <c r="EYS843" s="120"/>
      <c r="EYT843" s="120"/>
      <c r="EYU843" s="120"/>
      <c r="EYV843" s="120"/>
      <c r="EYW843" s="120"/>
      <c r="EYX843" s="120"/>
      <c r="EYY843" s="120"/>
      <c r="EYZ843" s="120"/>
      <c r="EZA843" s="120"/>
      <c r="EZB843" s="120"/>
      <c r="EZC843" s="120"/>
      <c r="EZD843" s="120"/>
      <c r="EZE843" s="120"/>
      <c r="EZF843" s="120"/>
      <c r="EZG843" s="120"/>
      <c r="EZH843" s="120"/>
      <c r="EZI843" s="120"/>
      <c r="EZJ843" s="120"/>
      <c r="EZK843" s="120"/>
      <c r="EZL843" s="120"/>
      <c r="EZM843" s="120"/>
      <c r="EZN843" s="120"/>
      <c r="EZO843" s="120"/>
      <c r="EZP843" s="120"/>
      <c r="EZQ843" s="120"/>
      <c r="EZR843" s="120"/>
      <c r="EZS843" s="120"/>
      <c r="EZT843" s="120"/>
      <c r="EZU843" s="120"/>
      <c r="EZV843" s="120"/>
      <c r="EZW843" s="120"/>
      <c r="EZX843" s="120"/>
      <c r="EZY843" s="120"/>
      <c r="EZZ843" s="120"/>
      <c r="FAA843" s="120"/>
      <c r="FAB843" s="120"/>
      <c r="FAC843" s="120"/>
      <c r="FAD843" s="120"/>
      <c r="FAE843" s="120"/>
      <c r="FAF843" s="120"/>
      <c r="FAG843" s="120"/>
      <c r="FAH843" s="120"/>
      <c r="FAI843" s="120"/>
      <c r="FAJ843" s="120"/>
      <c r="FAK843" s="120"/>
      <c r="FAL843" s="120"/>
      <c r="FAM843" s="120"/>
      <c r="FAN843" s="120"/>
      <c r="FAO843" s="120"/>
      <c r="FAP843" s="120"/>
      <c r="FAQ843" s="120"/>
      <c r="FAR843" s="120"/>
      <c r="FAS843" s="120"/>
      <c r="FAT843" s="120"/>
      <c r="FAU843" s="120"/>
      <c r="FAV843" s="120"/>
      <c r="FAW843" s="120"/>
      <c r="FAX843" s="120"/>
      <c r="FAY843" s="120"/>
      <c r="FAZ843" s="120"/>
      <c r="FBA843" s="120"/>
      <c r="FBB843" s="120"/>
      <c r="FBC843" s="120"/>
      <c r="FBD843" s="120"/>
      <c r="FBE843" s="120"/>
      <c r="FBF843" s="120"/>
      <c r="FBG843" s="120"/>
      <c r="FBH843" s="120"/>
      <c r="FBI843" s="120"/>
      <c r="FBJ843" s="120"/>
      <c r="FBK843" s="120"/>
      <c r="FBL843" s="120"/>
      <c r="FBM843" s="120"/>
      <c r="FBN843" s="120"/>
      <c r="FBO843" s="120"/>
      <c r="FBP843" s="120"/>
      <c r="FBQ843" s="120"/>
      <c r="FBR843" s="120"/>
      <c r="FBS843" s="120"/>
      <c r="FBT843" s="120"/>
      <c r="FBU843" s="120"/>
      <c r="FBV843" s="120"/>
      <c r="FBW843" s="120"/>
      <c r="FBX843" s="120"/>
      <c r="FBY843" s="120"/>
      <c r="FBZ843" s="120"/>
      <c r="FCA843" s="120"/>
      <c r="FCB843" s="120"/>
      <c r="FCC843" s="120"/>
      <c r="FCD843" s="120"/>
      <c r="FCE843" s="120"/>
      <c r="FCF843" s="120"/>
      <c r="FCG843" s="120"/>
      <c r="FCH843" s="120"/>
      <c r="FCI843" s="120"/>
      <c r="FCJ843" s="120"/>
      <c r="FCK843" s="120"/>
      <c r="FCL843" s="120"/>
      <c r="FCM843" s="120"/>
      <c r="FCN843" s="120"/>
      <c r="FCO843" s="120"/>
      <c r="FCP843" s="120"/>
      <c r="FCQ843" s="120"/>
      <c r="FCR843" s="120"/>
      <c r="FCS843" s="120"/>
      <c r="FCT843" s="120"/>
      <c r="FCU843" s="120"/>
      <c r="FCV843" s="120"/>
      <c r="FCW843" s="120"/>
      <c r="FCX843" s="120"/>
      <c r="FCY843" s="120"/>
      <c r="FCZ843" s="120"/>
      <c r="FDA843" s="120"/>
      <c r="FDB843" s="120"/>
      <c r="FDC843" s="120"/>
      <c r="FDD843" s="120"/>
      <c r="FDE843" s="120"/>
      <c r="FDF843" s="120"/>
      <c r="FDG843" s="120"/>
      <c r="FDH843" s="120"/>
      <c r="FDI843" s="120"/>
      <c r="FDJ843" s="120"/>
      <c r="FDK843" s="120"/>
      <c r="FDL843" s="120"/>
      <c r="FDM843" s="120"/>
      <c r="FDN843" s="120"/>
      <c r="FDO843" s="120"/>
      <c r="FDP843" s="120"/>
      <c r="FDQ843" s="120"/>
      <c r="FDR843" s="120"/>
      <c r="FDS843" s="120"/>
      <c r="FDT843" s="120"/>
      <c r="FDU843" s="120"/>
      <c r="FDV843" s="120"/>
      <c r="FDW843" s="120"/>
      <c r="FDX843" s="120"/>
      <c r="FDY843" s="120"/>
      <c r="FDZ843" s="120"/>
      <c r="FEA843" s="120"/>
      <c r="FEB843" s="120"/>
      <c r="FEC843" s="120"/>
      <c r="FED843" s="120"/>
      <c r="FEE843" s="120"/>
      <c r="FEF843" s="120"/>
      <c r="FEG843" s="120"/>
      <c r="FEH843" s="120"/>
      <c r="FEI843" s="120"/>
      <c r="FEJ843" s="120"/>
      <c r="FEK843" s="120"/>
      <c r="FEL843" s="120"/>
      <c r="FEM843" s="120"/>
      <c r="FEN843" s="120"/>
      <c r="FEO843" s="120"/>
      <c r="FEP843" s="120"/>
      <c r="FEQ843" s="120"/>
      <c r="FER843" s="120"/>
      <c r="FES843" s="120"/>
      <c r="FET843" s="120"/>
      <c r="FEU843" s="120"/>
      <c r="FEV843" s="120"/>
      <c r="FEW843" s="120"/>
      <c r="FEX843" s="120"/>
      <c r="FEY843" s="120"/>
      <c r="FEZ843" s="120"/>
      <c r="FFA843" s="120"/>
      <c r="FFB843" s="120"/>
      <c r="FFC843" s="120"/>
      <c r="FFD843" s="120"/>
      <c r="FFE843" s="120"/>
      <c r="FFF843" s="120"/>
      <c r="FFG843" s="120"/>
      <c r="FFH843" s="120"/>
      <c r="FFI843" s="120"/>
      <c r="FFJ843" s="120"/>
      <c r="FFK843" s="120"/>
      <c r="FFL843" s="120"/>
      <c r="FFM843" s="120"/>
      <c r="FFN843" s="120"/>
      <c r="FFO843" s="120"/>
      <c r="FFP843" s="120"/>
      <c r="FFQ843" s="120"/>
      <c r="FFR843" s="120"/>
      <c r="FFS843" s="120"/>
      <c r="FFT843" s="120"/>
      <c r="FFU843" s="120"/>
      <c r="FFV843" s="120"/>
      <c r="FFW843" s="120"/>
      <c r="FFX843" s="120"/>
      <c r="FFY843" s="120"/>
      <c r="FFZ843" s="120"/>
      <c r="FGA843" s="120"/>
      <c r="FGB843" s="120"/>
      <c r="FGC843" s="120"/>
      <c r="FGD843" s="120"/>
      <c r="FGE843" s="120"/>
      <c r="FGF843" s="120"/>
      <c r="FGG843" s="120"/>
      <c r="FGH843" s="120"/>
      <c r="FGI843" s="120"/>
      <c r="FGJ843" s="120"/>
      <c r="FGK843" s="120"/>
      <c r="FGL843" s="120"/>
      <c r="FGM843" s="120"/>
      <c r="FGN843" s="120"/>
      <c r="FGO843" s="120"/>
      <c r="FGP843" s="120"/>
      <c r="FGQ843" s="120"/>
      <c r="FGR843" s="120"/>
      <c r="FGS843" s="120"/>
      <c r="FGT843" s="120"/>
      <c r="FGU843" s="120"/>
      <c r="FGV843" s="120"/>
      <c r="FGW843" s="120"/>
      <c r="FGX843" s="120"/>
      <c r="FGY843" s="120"/>
      <c r="FGZ843" s="120"/>
      <c r="FHA843" s="120"/>
      <c r="FHB843" s="120"/>
      <c r="FHC843" s="120"/>
      <c r="FHD843" s="120"/>
      <c r="FHE843" s="120"/>
      <c r="FHF843" s="120"/>
      <c r="FHG843" s="120"/>
      <c r="FHH843" s="120"/>
      <c r="FHI843" s="120"/>
      <c r="FHJ843" s="120"/>
      <c r="FHK843" s="120"/>
      <c r="FHL843" s="120"/>
      <c r="FHM843" s="120"/>
      <c r="FHN843" s="120"/>
      <c r="FHO843" s="120"/>
      <c r="FHP843" s="120"/>
      <c r="FHQ843" s="120"/>
      <c r="FHR843" s="120"/>
      <c r="FHS843" s="120"/>
      <c r="FHT843" s="120"/>
      <c r="FHU843" s="120"/>
      <c r="FHV843" s="120"/>
      <c r="FHW843" s="120"/>
      <c r="FHX843" s="120"/>
      <c r="FHY843" s="120"/>
      <c r="FHZ843" s="120"/>
      <c r="FIA843" s="120"/>
      <c r="FIB843" s="120"/>
      <c r="FIC843" s="120"/>
      <c r="FID843" s="120"/>
      <c r="FIE843" s="120"/>
      <c r="FIF843" s="120"/>
      <c r="FIG843" s="120"/>
      <c r="FIH843" s="120"/>
      <c r="FII843" s="120"/>
      <c r="FIJ843" s="120"/>
      <c r="FIK843" s="120"/>
      <c r="FIL843" s="120"/>
      <c r="FIM843" s="120"/>
      <c r="FIN843" s="120"/>
      <c r="FIO843" s="120"/>
      <c r="FIP843" s="120"/>
      <c r="FIQ843" s="120"/>
      <c r="FIR843" s="120"/>
      <c r="FIS843" s="120"/>
      <c r="FIT843" s="120"/>
      <c r="FIU843" s="120"/>
      <c r="FIV843" s="120"/>
      <c r="FIW843" s="120"/>
      <c r="FIX843" s="120"/>
      <c r="FIY843" s="120"/>
      <c r="FIZ843" s="120"/>
      <c r="FJA843" s="120"/>
      <c r="FJB843" s="120"/>
      <c r="FJC843" s="120"/>
      <c r="FJD843" s="120"/>
      <c r="FJE843" s="120"/>
      <c r="FJF843" s="120"/>
      <c r="FJG843" s="120"/>
      <c r="FJH843" s="120"/>
      <c r="FJI843" s="120"/>
      <c r="FJJ843" s="120"/>
      <c r="FJK843" s="120"/>
      <c r="FJL843" s="120"/>
      <c r="FJM843" s="120"/>
      <c r="FJN843" s="120"/>
      <c r="FJO843" s="120"/>
      <c r="FJP843" s="120"/>
      <c r="FJQ843" s="120"/>
      <c r="FJR843" s="120"/>
      <c r="FJS843" s="120"/>
      <c r="FJT843" s="120"/>
      <c r="FJU843" s="120"/>
      <c r="FJV843" s="120"/>
      <c r="FJW843" s="120"/>
      <c r="FJX843" s="120"/>
      <c r="FJY843" s="120"/>
      <c r="FJZ843" s="120"/>
      <c r="FKA843" s="120"/>
      <c r="FKB843" s="120"/>
      <c r="FKC843" s="120"/>
      <c r="FKD843" s="120"/>
      <c r="FKE843" s="120"/>
      <c r="FKF843" s="120"/>
      <c r="FKG843" s="120"/>
      <c r="FKH843" s="120"/>
      <c r="FKI843" s="120"/>
      <c r="FKJ843" s="120"/>
      <c r="FKK843" s="120"/>
      <c r="FKL843" s="120"/>
      <c r="FKM843" s="120"/>
      <c r="FKN843" s="120"/>
      <c r="FKO843" s="120"/>
      <c r="FKP843" s="120"/>
      <c r="FKQ843" s="120"/>
      <c r="FKR843" s="120"/>
      <c r="FKS843" s="120"/>
      <c r="FKT843" s="120"/>
      <c r="FKU843" s="120"/>
      <c r="FKV843" s="120"/>
      <c r="FKW843" s="120"/>
      <c r="FKX843" s="120"/>
      <c r="FKY843" s="120"/>
      <c r="FKZ843" s="120"/>
      <c r="FLA843" s="120"/>
      <c r="FLB843" s="120"/>
      <c r="FLC843" s="120"/>
      <c r="FLD843" s="120"/>
      <c r="FLE843" s="120"/>
      <c r="FLF843" s="120"/>
      <c r="FLG843" s="120"/>
      <c r="FLH843" s="120"/>
      <c r="FLI843" s="120"/>
      <c r="FLJ843" s="120"/>
      <c r="FLK843" s="120"/>
      <c r="FLL843" s="120"/>
      <c r="FLM843" s="120"/>
      <c r="FLN843" s="120"/>
      <c r="FLO843" s="120"/>
      <c r="FLP843" s="120"/>
      <c r="FLQ843" s="120"/>
      <c r="FLR843" s="120"/>
      <c r="FLS843" s="120"/>
      <c r="FLT843" s="120"/>
      <c r="FLU843" s="120"/>
      <c r="FLV843" s="120"/>
      <c r="FLW843" s="120"/>
      <c r="FLX843" s="120"/>
      <c r="FLY843" s="120"/>
      <c r="FLZ843" s="120"/>
      <c r="FMA843" s="120"/>
      <c r="FMB843" s="120"/>
      <c r="FMC843" s="120"/>
      <c r="FMD843" s="120"/>
      <c r="FME843" s="120"/>
      <c r="FMF843" s="120"/>
      <c r="FMG843" s="120"/>
      <c r="FMH843" s="120"/>
      <c r="FMI843" s="120"/>
      <c r="FMJ843" s="120"/>
      <c r="FMK843" s="120"/>
      <c r="FML843" s="120"/>
      <c r="FMM843" s="120"/>
      <c r="FMN843" s="120"/>
      <c r="FMO843" s="120"/>
      <c r="FMP843" s="120"/>
      <c r="FMQ843" s="120"/>
      <c r="FMR843" s="120"/>
      <c r="FMS843" s="120"/>
      <c r="FMT843" s="120"/>
      <c r="FMU843" s="120"/>
      <c r="FMV843" s="120"/>
      <c r="FMW843" s="120"/>
      <c r="FMX843" s="120"/>
      <c r="FMY843" s="120"/>
      <c r="FMZ843" s="120"/>
      <c r="FNA843" s="120"/>
      <c r="FNB843" s="120"/>
      <c r="FNC843" s="120"/>
      <c r="FND843" s="120"/>
      <c r="FNE843" s="120"/>
      <c r="FNF843" s="120"/>
      <c r="FNG843" s="120"/>
      <c r="FNH843" s="120"/>
      <c r="FNI843" s="120"/>
      <c r="FNJ843" s="120"/>
      <c r="FNK843" s="120"/>
      <c r="FNL843" s="120"/>
      <c r="FNM843" s="120"/>
      <c r="FNN843" s="120"/>
      <c r="FNO843" s="120"/>
      <c r="FNP843" s="120"/>
      <c r="FNQ843" s="120"/>
      <c r="FNR843" s="120"/>
      <c r="FNS843" s="120"/>
      <c r="FNT843" s="120"/>
      <c r="FNU843" s="120"/>
      <c r="FNV843" s="120"/>
      <c r="FNW843" s="120"/>
      <c r="FNX843" s="120"/>
      <c r="FNY843" s="120"/>
      <c r="FNZ843" s="120"/>
      <c r="FOA843" s="120"/>
      <c r="FOB843" s="120"/>
      <c r="FOC843" s="120"/>
      <c r="FOD843" s="120"/>
      <c r="FOE843" s="120"/>
      <c r="FOF843" s="120"/>
      <c r="FOG843" s="120"/>
      <c r="FOH843" s="120"/>
      <c r="FOI843" s="120"/>
      <c r="FOJ843" s="120"/>
      <c r="FOK843" s="120"/>
      <c r="FOL843" s="120"/>
      <c r="FOM843" s="120"/>
      <c r="FON843" s="120"/>
      <c r="FOO843" s="120"/>
      <c r="FOP843" s="120"/>
      <c r="FOQ843" s="120"/>
      <c r="FOR843" s="120"/>
      <c r="FOS843" s="120"/>
      <c r="FOT843" s="120"/>
      <c r="FOU843" s="120"/>
      <c r="FOV843" s="120"/>
      <c r="FOW843" s="120"/>
      <c r="FOX843" s="120"/>
      <c r="FOY843" s="120"/>
      <c r="FOZ843" s="120"/>
      <c r="FPA843" s="120"/>
      <c r="FPB843" s="120"/>
      <c r="FPC843" s="120"/>
      <c r="FPD843" s="120"/>
      <c r="FPE843" s="120"/>
      <c r="FPF843" s="120"/>
      <c r="FPG843" s="120"/>
      <c r="FPH843" s="120"/>
      <c r="FPI843" s="120"/>
      <c r="FPJ843" s="120"/>
      <c r="FPK843" s="120"/>
      <c r="FPL843" s="120"/>
      <c r="FPM843" s="120"/>
      <c r="FPN843" s="120"/>
      <c r="FPO843" s="120"/>
      <c r="FPP843" s="120"/>
      <c r="FPQ843" s="120"/>
      <c r="FPR843" s="120"/>
      <c r="FPS843" s="120"/>
      <c r="FPT843" s="120"/>
      <c r="FPU843" s="120"/>
      <c r="FPV843" s="120"/>
      <c r="FPW843" s="120"/>
      <c r="FPX843" s="120"/>
      <c r="FPY843" s="120"/>
      <c r="FPZ843" s="120"/>
      <c r="FQA843" s="120"/>
      <c r="FQB843" s="120"/>
      <c r="FQC843" s="120"/>
      <c r="FQD843" s="120"/>
      <c r="FQE843" s="120"/>
      <c r="FQF843" s="120"/>
      <c r="FQG843" s="120"/>
      <c r="FQH843" s="120"/>
      <c r="FQI843" s="120"/>
      <c r="FQJ843" s="120"/>
      <c r="FQK843" s="120"/>
      <c r="FQL843" s="120"/>
      <c r="FQM843" s="120"/>
      <c r="FQN843" s="120"/>
      <c r="FQO843" s="120"/>
      <c r="FQP843" s="120"/>
      <c r="FQQ843" s="120"/>
      <c r="FQR843" s="120"/>
      <c r="FQS843" s="120"/>
      <c r="FQT843" s="120"/>
      <c r="FQU843" s="120"/>
      <c r="FQV843" s="120"/>
      <c r="FQW843" s="120"/>
      <c r="FQX843" s="120"/>
      <c r="FQY843" s="120"/>
      <c r="FQZ843" s="120"/>
      <c r="FRA843" s="120"/>
      <c r="FRB843" s="120"/>
      <c r="FRC843" s="120"/>
      <c r="FRD843" s="120"/>
      <c r="FRE843" s="120"/>
      <c r="FRF843" s="120"/>
      <c r="FRG843" s="120"/>
      <c r="FRH843" s="120"/>
      <c r="FRI843" s="120"/>
      <c r="FRJ843" s="120"/>
      <c r="FRK843" s="120"/>
      <c r="FRL843" s="120"/>
      <c r="FRM843" s="120"/>
      <c r="FRN843" s="120"/>
      <c r="FRO843" s="120"/>
      <c r="FRP843" s="120"/>
      <c r="FRQ843" s="120"/>
      <c r="FRR843" s="120"/>
      <c r="FRS843" s="120"/>
      <c r="FRT843" s="120"/>
      <c r="FRU843" s="120"/>
      <c r="FRV843" s="120"/>
      <c r="FRW843" s="120"/>
      <c r="FRX843" s="120"/>
      <c r="FRY843" s="120"/>
      <c r="FRZ843" s="120"/>
      <c r="FSA843" s="120"/>
      <c r="FSB843" s="120"/>
      <c r="FSC843" s="120"/>
      <c r="FSD843" s="120"/>
      <c r="FSE843" s="120"/>
      <c r="FSF843" s="120"/>
      <c r="FSG843" s="120"/>
      <c r="FSH843" s="120"/>
      <c r="FSI843" s="120"/>
      <c r="FSJ843" s="120"/>
      <c r="FSK843" s="120"/>
      <c r="FSL843" s="120"/>
      <c r="FSM843" s="120"/>
      <c r="FSN843" s="120"/>
      <c r="FSO843" s="120"/>
      <c r="FSP843" s="120"/>
      <c r="FSQ843" s="120"/>
      <c r="FSR843" s="120"/>
      <c r="FSS843" s="120"/>
      <c r="FST843" s="120"/>
      <c r="FSU843" s="120"/>
      <c r="FSV843" s="120"/>
      <c r="FSW843" s="120"/>
      <c r="FSX843" s="120"/>
      <c r="FSY843" s="120"/>
      <c r="FSZ843" s="120"/>
      <c r="FTA843" s="120"/>
      <c r="FTB843" s="120"/>
      <c r="FTC843" s="120"/>
      <c r="FTD843" s="120"/>
      <c r="FTE843" s="120"/>
      <c r="FTF843" s="120"/>
      <c r="FTG843" s="120"/>
      <c r="FTH843" s="120"/>
      <c r="FTI843" s="120"/>
      <c r="FTJ843" s="120"/>
      <c r="FTK843" s="120"/>
      <c r="FTL843" s="120"/>
      <c r="FTM843" s="120"/>
      <c r="FTN843" s="120"/>
      <c r="FTO843" s="120"/>
      <c r="FTP843" s="120"/>
      <c r="FTQ843" s="120"/>
      <c r="FTR843" s="120"/>
      <c r="FTS843" s="120"/>
      <c r="FTT843" s="120"/>
      <c r="FTU843" s="120"/>
      <c r="FTV843" s="120"/>
      <c r="FTW843" s="120"/>
      <c r="FTX843" s="120"/>
      <c r="FTY843" s="120"/>
      <c r="FTZ843" s="120"/>
      <c r="FUA843" s="120"/>
      <c r="FUB843" s="120"/>
      <c r="FUC843" s="120"/>
      <c r="FUD843" s="120"/>
      <c r="FUE843" s="120"/>
      <c r="FUF843" s="120"/>
      <c r="FUG843" s="120"/>
      <c r="FUH843" s="120"/>
      <c r="FUI843" s="120"/>
      <c r="FUJ843" s="120"/>
      <c r="FUK843" s="120"/>
      <c r="FUL843" s="120"/>
      <c r="FUM843" s="120"/>
      <c r="FUN843" s="120"/>
      <c r="FUO843" s="120"/>
      <c r="FUP843" s="120"/>
      <c r="FUQ843" s="120"/>
      <c r="FUR843" s="120"/>
      <c r="FUS843" s="120"/>
      <c r="FUT843" s="120"/>
      <c r="FUU843" s="120"/>
      <c r="FUV843" s="120"/>
      <c r="FUW843" s="120"/>
      <c r="FUX843" s="120"/>
      <c r="FUY843" s="120"/>
      <c r="FUZ843" s="120"/>
      <c r="FVA843" s="120"/>
      <c r="FVB843" s="120"/>
      <c r="FVC843" s="120"/>
      <c r="FVD843" s="120"/>
      <c r="FVE843" s="120"/>
      <c r="FVF843" s="120"/>
      <c r="FVG843" s="120"/>
      <c r="FVH843" s="120"/>
      <c r="FVI843" s="120"/>
      <c r="FVJ843" s="120"/>
      <c r="FVK843" s="120"/>
      <c r="FVL843" s="120"/>
      <c r="FVM843" s="120"/>
      <c r="FVN843" s="120"/>
      <c r="FVO843" s="120"/>
      <c r="FVP843" s="120"/>
      <c r="FVQ843" s="120"/>
      <c r="FVR843" s="120"/>
      <c r="FVS843" s="120"/>
      <c r="FVT843" s="120"/>
      <c r="FVU843" s="120"/>
      <c r="FVV843" s="120"/>
      <c r="FVW843" s="120"/>
      <c r="FVX843" s="120"/>
      <c r="FVY843" s="120"/>
      <c r="FVZ843" s="120"/>
      <c r="FWA843" s="120"/>
      <c r="FWB843" s="120"/>
      <c r="FWC843" s="120"/>
      <c r="FWD843" s="120"/>
      <c r="FWE843" s="120"/>
      <c r="FWF843" s="120"/>
      <c r="FWG843" s="120"/>
      <c r="FWH843" s="120"/>
      <c r="FWI843" s="120"/>
      <c r="FWJ843" s="120"/>
      <c r="FWK843" s="120"/>
      <c r="FWL843" s="120"/>
      <c r="FWM843" s="120"/>
      <c r="FWN843" s="120"/>
      <c r="FWO843" s="120"/>
      <c r="FWP843" s="120"/>
      <c r="FWQ843" s="120"/>
      <c r="FWR843" s="120"/>
      <c r="FWS843" s="120"/>
      <c r="FWT843" s="120"/>
      <c r="FWU843" s="120"/>
      <c r="FWV843" s="120"/>
      <c r="FWW843" s="120"/>
      <c r="FWX843" s="120"/>
      <c r="FWY843" s="120"/>
      <c r="FWZ843" s="120"/>
      <c r="FXA843" s="120"/>
      <c r="FXB843" s="120"/>
      <c r="FXC843" s="120"/>
      <c r="FXD843" s="120"/>
      <c r="FXE843" s="120"/>
      <c r="FXF843" s="120"/>
      <c r="FXG843" s="120"/>
      <c r="FXH843" s="120"/>
      <c r="FXI843" s="120"/>
      <c r="FXJ843" s="120"/>
      <c r="FXK843" s="120"/>
      <c r="FXL843" s="120"/>
      <c r="FXM843" s="120"/>
      <c r="FXN843" s="120"/>
      <c r="FXO843" s="120"/>
      <c r="FXP843" s="120"/>
      <c r="FXQ843" s="120"/>
      <c r="FXR843" s="120"/>
      <c r="FXS843" s="120"/>
      <c r="FXT843" s="120"/>
      <c r="FXU843" s="120"/>
      <c r="FXV843" s="120"/>
      <c r="FXW843" s="120"/>
      <c r="FXX843" s="120"/>
      <c r="FXY843" s="120"/>
      <c r="FXZ843" s="120"/>
      <c r="FYA843" s="120"/>
      <c r="FYB843" s="120"/>
      <c r="FYC843" s="120"/>
      <c r="FYD843" s="120"/>
      <c r="FYE843" s="120"/>
      <c r="FYF843" s="120"/>
      <c r="FYG843" s="120"/>
      <c r="FYH843" s="120"/>
      <c r="FYI843" s="120"/>
      <c r="FYJ843" s="120"/>
      <c r="FYK843" s="120"/>
      <c r="FYL843" s="120"/>
      <c r="FYM843" s="120"/>
      <c r="FYN843" s="120"/>
      <c r="FYO843" s="120"/>
      <c r="FYP843" s="120"/>
      <c r="FYQ843" s="120"/>
      <c r="FYR843" s="120"/>
      <c r="FYS843" s="120"/>
      <c r="FYT843" s="120"/>
      <c r="FYU843" s="120"/>
      <c r="FYV843" s="120"/>
      <c r="FYW843" s="120"/>
      <c r="FYX843" s="120"/>
      <c r="FYY843" s="120"/>
      <c r="FYZ843" s="120"/>
      <c r="FZA843" s="120"/>
      <c r="FZB843" s="120"/>
      <c r="FZC843" s="120"/>
      <c r="FZD843" s="120"/>
      <c r="FZE843" s="120"/>
      <c r="FZF843" s="120"/>
      <c r="FZG843" s="120"/>
      <c r="FZH843" s="120"/>
      <c r="FZI843" s="120"/>
      <c r="FZJ843" s="120"/>
      <c r="FZK843" s="120"/>
      <c r="FZL843" s="120"/>
      <c r="FZM843" s="120"/>
      <c r="FZN843" s="120"/>
      <c r="FZO843" s="120"/>
      <c r="FZP843" s="120"/>
      <c r="FZQ843" s="120"/>
      <c r="FZR843" s="120"/>
      <c r="FZS843" s="120"/>
      <c r="FZT843" s="120"/>
      <c r="FZU843" s="120"/>
      <c r="FZV843" s="120"/>
      <c r="FZW843" s="120"/>
      <c r="FZX843" s="120"/>
      <c r="FZY843" s="120"/>
      <c r="FZZ843" s="120"/>
      <c r="GAA843" s="120"/>
      <c r="GAB843" s="120"/>
      <c r="GAC843" s="120"/>
      <c r="GAD843" s="120"/>
      <c r="GAE843" s="120"/>
      <c r="GAF843" s="120"/>
      <c r="GAG843" s="120"/>
      <c r="GAH843" s="120"/>
      <c r="GAI843" s="120"/>
      <c r="GAJ843" s="120"/>
      <c r="GAK843" s="120"/>
      <c r="GAL843" s="120"/>
      <c r="GAM843" s="120"/>
      <c r="GAN843" s="120"/>
      <c r="GAO843" s="120"/>
      <c r="GAP843" s="120"/>
      <c r="GAQ843" s="120"/>
      <c r="GAR843" s="120"/>
      <c r="GAS843" s="120"/>
      <c r="GAT843" s="120"/>
      <c r="GAU843" s="120"/>
      <c r="GAV843" s="120"/>
      <c r="GAW843" s="120"/>
      <c r="GAX843" s="120"/>
      <c r="GAY843" s="120"/>
      <c r="GAZ843" s="120"/>
      <c r="GBA843" s="120"/>
      <c r="GBB843" s="120"/>
      <c r="GBC843" s="120"/>
      <c r="GBD843" s="120"/>
      <c r="GBE843" s="120"/>
      <c r="GBF843" s="120"/>
      <c r="GBG843" s="120"/>
      <c r="GBH843" s="120"/>
      <c r="GBI843" s="120"/>
      <c r="GBJ843" s="120"/>
      <c r="GBK843" s="120"/>
      <c r="GBL843" s="120"/>
      <c r="GBM843" s="120"/>
      <c r="GBN843" s="120"/>
      <c r="GBO843" s="120"/>
      <c r="GBP843" s="120"/>
      <c r="GBQ843" s="120"/>
      <c r="GBR843" s="120"/>
      <c r="GBS843" s="120"/>
      <c r="GBT843" s="120"/>
      <c r="GBU843" s="120"/>
      <c r="GBV843" s="120"/>
      <c r="GBW843" s="120"/>
      <c r="GBX843" s="120"/>
      <c r="GBY843" s="120"/>
      <c r="GBZ843" s="120"/>
      <c r="GCA843" s="120"/>
      <c r="GCB843" s="120"/>
      <c r="GCC843" s="120"/>
      <c r="GCD843" s="120"/>
      <c r="GCE843" s="120"/>
      <c r="GCF843" s="120"/>
      <c r="GCG843" s="120"/>
      <c r="GCH843" s="120"/>
      <c r="GCI843" s="120"/>
      <c r="GCJ843" s="120"/>
      <c r="GCK843" s="120"/>
      <c r="GCL843" s="120"/>
      <c r="GCM843" s="120"/>
      <c r="GCN843" s="120"/>
      <c r="GCO843" s="120"/>
      <c r="GCP843" s="120"/>
      <c r="GCQ843" s="120"/>
      <c r="GCR843" s="120"/>
      <c r="GCS843" s="120"/>
      <c r="GCT843" s="120"/>
      <c r="GCU843" s="120"/>
      <c r="GCV843" s="120"/>
      <c r="GCW843" s="120"/>
      <c r="GCX843" s="120"/>
      <c r="GCY843" s="120"/>
      <c r="GCZ843" s="120"/>
      <c r="GDA843" s="120"/>
      <c r="GDB843" s="120"/>
      <c r="GDC843" s="120"/>
      <c r="GDD843" s="120"/>
      <c r="GDE843" s="120"/>
      <c r="GDF843" s="120"/>
      <c r="GDG843" s="120"/>
      <c r="GDH843" s="120"/>
      <c r="GDI843" s="120"/>
      <c r="GDJ843" s="120"/>
      <c r="GDK843" s="120"/>
      <c r="GDL843" s="120"/>
      <c r="GDM843" s="120"/>
      <c r="GDN843" s="120"/>
      <c r="GDO843" s="120"/>
      <c r="GDP843" s="120"/>
      <c r="GDQ843" s="120"/>
      <c r="GDR843" s="120"/>
      <c r="GDS843" s="120"/>
      <c r="GDT843" s="120"/>
      <c r="GDU843" s="120"/>
      <c r="GDV843" s="120"/>
      <c r="GDW843" s="120"/>
      <c r="GDX843" s="120"/>
      <c r="GDY843" s="120"/>
      <c r="GDZ843" s="120"/>
      <c r="GEA843" s="120"/>
      <c r="GEB843" s="120"/>
      <c r="GEC843" s="120"/>
      <c r="GED843" s="120"/>
      <c r="GEE843" s="120"/>
      <c r="GEF843" s="120"/>
      <c r="GEG843" s="120"/>
      <c r="GEH843" s="120"/>
      <c r="GEI843" s="120"/>
      <c r="GEJ843" s="120"/>
      <c r="GEK843" s="120"/>
      <c r="GEL843" s="120"/>
      <c r="GEM843" s="120"/>
      <c r="GEN843" s="120"/>
      <c r="GEO843" s="120"/>
      <c r="GEP843" s="120"/>
      <c r="GEQ843" s="120"/>
      <c r="GER843" s="120"/>
      <c r="GES843" s="120"/>
      <c r="GET843" s="120"/>
      <c r="GEU843" s="120"/>
      <c r="GEV843" s="120"/>
      <c r="GEW843" s="120"/>
      <c r="GEX843" s="120"/>
      <c r="GEY843" s="120"/>
      <c r="GEZ843" s="120"/>
      <c r="GFA843" s="120"/>
      <c r="GFB843" s="120"/>
      <c r="GFC843" s="120"/>
      <c r="GFD843" s="120"/>
      <c r="GFE843" s="120"/>
      <c r="GFF843" s="120"/>
      <c r="GFG843" s="120"/>
      <c r="GFH843" s="120"/>
      <c r="GFI843" s="120"/>
      <c r="GFJ843" s="120"/>
      <c r="GFK843" s="120"/>
      <c r="GFL843" s="120"/>
      <c r="GFM843" s="120"/>
      <c r="GFN843" s="120"/>
      <c r="GFO843" s="120"/>
      <c r="GFP843" s="120"/>
      <c r="GFQ843" s="120"/>
      <c r="GFR843" s="120"/>
      <c r="GFS843" s="120"/>
      <c r="GFT843" s="120"/>
      <c r="GFU843" s="120"/>
      <c r="GFV843" s="120"/>
      <c r="GFW843" s="120"/>
      <c r="GFX843" s="120"/>
      <c r="GFY843" s="120"/>
      <c r="GFZ843" s="120"/>
      <c r="GGA843" s="120"/>
      <c r="GGB843" s="120"/>
      <c r="GGC843" s="120"/>
      <c r="GGD843" s="120"/>
      <c r="GGE843" s="120"/>
      <c r="GGF843" s="120"/>
      <c r="GGG843" s="120"/>
      <c r="GGH843" s="120"/>
      <c r="GGI843" s="120"/>
      <c r="GGJ843" s="120"/>
      <c r="GGK843" s="120"/>
      <c r="GGL843" s="120"/>
      <c r="GGM843" s="120"/>
      <c r="GGN843" s="120"/>
      <c r="GGO843" s="120"/>
      <c r="GGP843" s="120"/>
      <c r="GGQ843" s="120"/>
      <c r="GGR843" s="120"/>
      <c r="GGS843" s="120"/>
      <c r="GGT843" s="120"/>
      <c r="GGU843" s="120"/>
      <c r="GGV843" s="120"/>
      <c r="GGW843" s="120"/>
      <c r="GGX843" s="120"/>
      <c r="GGY843" s="120"/>
      <c r="GGZ843" s="120"/>
      <c r="GHA843" s="120"/>
      <c r="GHB843" s="120"/>
      <c r="GHC843" s="120"/>
      <c r="GHD843" s="120"/>
      <c r="GHE843" s="120"/>
      <c r="GHF843" s="120"/>
      <c r="GHG843" s="120"/>
      <c r="GHH843" s="120"/>
      <c r="GHI843" s="120"/>
      <c r="GHJ843" s="120"/>
      <c r="GHK843" s="120"/>
      <c r="GHL843" s="120"/>
      <c r="GHM843" s="120"/>
      <c r="GHN843" s="120"/>
      <c r="GHO843" s="120"/>
      <c r="GHP843" s="120"/>
      <c r="GHQ843" s="120"/>
      <c r="GHR843" s="120"/>
      <c r="GHS843" s="120"/>
      <c r="GHT843" s="120"/>
      <c r="GHU843" s="120"/>
      <c r="GHV843" s="120"/>
      <c r="GHW843" s="120"/>
      <c r="GHX843" s="120"/>
      <c r="GHY843" s="120"/>
      <c r="GHZ843" s="120"/>
      <c r="GIA843" s="120"/>
      <c r="GIB843" s="120"/>
      <c r="GIC843" s="120"/>
      <c r="GID843" s="120"/>
      <c r="GIE843" s="120"/>
      <c r="GIF843" s="120"/>
      <c r="GIG843" s="120"/>
      <c r="GIH843" s="120"/>
      <c r="GII843" s="120"/>
      <c r="GIJ843" s="120"/>
      <c r="GIK843" s="120"/>
      <c r="GIL843" s="120"/>
      <c r="GIM843" s="120"/>
      <c r="GIN843" s="120"/>
      <c r="GIO843" s="120"/>
      <c r="GIP843" s="120"/>
      <c r="GIQ843" s="120"/>
      <c r="GIR843" s="120"/>
      <c r="GIS843" s="120"/>
      <c r="GIT843" s="120"/>
      <c r="GIU843" s="120"/>
      <c r="GIV843" s="120"/>
      <c r="GIW843" s="120"/>
      <c r="GIX843" s="120"/>
      <c r="GIY843" s="120"/>
      <c r="GIZ843" s="120"/>
      <c r="GJA843" s="120"/>
      <c r="GJB843" s="120"/>
      <c r="GJC843" s="120"/>
      <c r="GJD843" s="120"/>
      <c r="GJE843" s="120"/>
      <c r="GJF843" s="120"/>
      <c r="GJG843" s="120"/>
      <c r="GJH843" s="120"/>
      <c r="GJI843" s="120"/>
      <c r="GJJ843" s="120"/>
      <c r="GJK843" s="120"/>
      <c r="GJL843" s="120"/>
      <c r="GJM843" s="120"/>
      <c r="GJN843" s="120"/>
      <c r="GJO843" s="120"/>
      <c r="GJP843" s="120"/>
      <c r="GJQ843" s="120"/>
      <c r="GJR843" s="120"/>
      <c r="GJS843" s="120"/>
      <c r="GJT843" s="120"/>
      <c r="GJU843" s="120"/>
      <c r="GJV843" s="120"/>
      <c r="GJW843" s="120"/>
      <c r="GJX843" s="120"/>
      <c r="GJY843" s="120"/>
      <c r="GJZ843" s="120"/>
      <c r="GKA843" s="120"/>
      <c r="GKB843" s="120"/>
      <c r="GKC843" s="120"/>
      <c r="GKD843" s="120"/>
      <c r="GKE843" s="120"/>
      <c r="GKF843" s="120"/>
      <c r="GKG843" s="120"/>
      <c r="GKH843" s="120"/>
      <c r="GKI843" s="120"/>
      <c r="GKJ843" s="120"/>
      <c r="GKK843" s="120"/>
      <c r="GKL843" s="120"/>
      <c r="GKM843" s="120"/>
      <c r="GKN843" s="120"/>
      <c r="GKO843" s="120"/>
      <c r="GKP843" s="120"/>
      <c r="GKQ843" s="120"/>
      <c r="GKR843" s="120"/>
      <c r="GKS843" s="120"/>
      <c r="GKT843" s="120"/>
      <c r="GKU843" s="120"/>
      <c r="GKV843" s="120"/>
      <c r="GKW843" s="120"/>
      <c r="GKX843" s="120"/>
      <c r="GKY843" s="120"/>
      <c r="GKZ843" s="120"/>
      <c r="GLA843" s="120"/>
      <c r="GLB843" s="120"/>
      <c r="GLC843" s="120"/>
      <c r="GLD843" s="120"/>
      <c r="GLE843" s="120"/>
      <c r="GLF843" s="120"/>
      <c r="GLG843" s="120"/>
      <c r="GLH843" s="120"/>
      <c r="GLI843" s="120"/>
      <c r="GLJ843" s="120"/>
      <c r="GLK843" s="120"/>
      <c r="GLL843" s="120"/>
      <c r="GLM843" s="120"/>
      <c r="GLN843" s="120"/>
      <c r="GLO843" s="120"/>
      <c r="GLP843" s="120"/>
      <c r="GLQ843" s="120"/>
      <c r="GLR843" s="120"/>
      <c r="GLS843" s="120"/>
      <c r="GLT843" s="120"/>
      <c r="GLU843" s="120"/>
      <c r="GLV843" s="120"/>
      <c r="GLW843" s="120"/>
      <c r="GLX843" s="120"/>
      <c r="GLY843" s="120"/>
      <c r="GLZ843" s="120"/>
      <c r="GMA843" s="120"/>
      <c r="GMB843" s="120"/>
      <c r="GMC843" s="120"/>
      <c r="GMD843" s="120"/>
      <c r="GME843" s="120"/>
      <c r="GMF843" s="120"/>
      <c r="GMG843" s="120"/>
      <c r="GMH843" s="120"/>
      <c r="GMI843" s="120"/>
      <c r="GMJ843" s="120"/>
      <c r="GMK843" s="120"/>
      <c r="GML843" s="120"/>
      <c r="GMM843" s="120"/>
      <c r="GMN843" s="120"/>
      <c r="GMO843" s="120"/>
      <c r="GMP843" s="120"/>
      <c r="GMQ843" s="120"/>
      <c r="GMR843" s="120"/>
      <c r="GMS843" s="120"/>
      <c r="GMT843" s="120"/>
      <c r="GMU843" s="120"/>
      <c r="GMV843" s="120"/>
      <c r="GMW843" s="120"/>
      <c r="GMX843" s="120"/>
      <c r="GMY843" s="120"/>
      <c r="GMZ843" s="120"/>
      <c r="GNA843" s="120"/>
      <c r="GNB843" s="120"/>
      <c r="GNC843" s="120"/>
      <c r="GND843" s="120"/>
      <c r="GNE843" s="120"/>
      <c r="GNF843" s="120"/>
      <c r="GNG843" s="120"/>
      <c r="GNH843" s="120"/>
      <c r="GNI843" s="120"/>
      <c r="GNJ843" s="120"/>
      <c r="GNK843" s="120"/>
      <c r="GNL843" s="120"/>
      <c r="GNM843" s="120"/>
      <c r="GNN843" s="120"/>
      <c r="GNO843" s="120"/>
      <c r="GNP843" s="120"/>
      <c r="GNQ843" s="120"/>
      <c r="GNR843" s="120"/>
      <c r="GNS843" s="120"/>
      <c r="GNT843" s="120"/>
      <c r="GNU843" s="120"/>
      <c r="GNV843" s="120"/>
      <c r="GNW843" s="120"/>
      <c r="GNX843" s="120"/>
      <c r="GNY843" s="120"/>
      <c r="GNZ843" s="120"/>
      <c r="GOA843" s="120"/>
      <c r="GOB843" s="120"/>
      <c r="GOC843" s="120"/>
      <c r="GOD843" s="120"/>
      <c r="GOE843" s="120"/>
      <c r="GOF843" s="120"/>
      <c r="GOG843" s="120"/>
      <c r="GOH843" s="120"/>
      <c r="GOI843" s="120"/>
      <c r="GOJ843" s="120"/>
      <c r="GOK843" s="120"/>
      <c r="GOL843" s="120"/>
      <c r="GOM843" s="120"/>
      <c r="GON843" s="120"/>
      <c r="GOO843" s="120"/>
      <c r="GOP843" s="120"/>
      <c r="GOQ843" s="120"/>
      <c r="GOR843" s="120"/>
      <c r="GOS843" s="120"/>
      <c r="GOT843" s="120"/>
      <c r="GOU843" s="120"/>
      <c r="GOV843" s="120"/>
      <c r="GOW843" s="120"/>
      <c r="GOX843" s="120"/>
      <c r="GOY843" s="120"/>
      <c r="GOZ843" s="120"/>
      <c r="GPA843" s="120"/>
      <c r="GPB843" s="120"/>
      <c r="GPC843" s="120"/>
      <c r="GPD843" s="120"/>
      <c r="GPE843" s="120"/>
      <c r="GPF843" s="120"/>
      <c r="GPG843" s="120"/>
      <c r="GPH843" s="120"/>
      <c r="GPI843" s="120"/>
      <c r="GPJ843" s="120"/>
      <c r="GPK843" s="120"/>
      <c r="GPL843" s="120"/>
      <c r="GPM843" s="120"/>
      <c r="GPN843" s="120"/>
      <c r="GPO843" s="120"/>
      <c r="GPP843" s="120"/>
      <c r="GPQ843" s="120"/>
      <c r="GPR843" s="120"/>
      <c r="GPS843" s="120"/>
      <c r="GPT843" s="120"/>
      <c r="GPU843" s="120"/>
      <c r="GPV843" s="120"/>
      <c r="GPW843" s="120"/>
      <c r="GPX843" s="120"/>
      <c r="GPY843" s="120"/>
      <c r="GPZ843" s="120"/>
      <c r="GQA843" s="120"/>
      <c r="GQB843" s="120"/>
      <c r="GQC843" s="120"/>
      <c r="GQD843" s="120"/>
      <c r="GQE843" s="120"/>
      <c r="GQF843" s="120"/>
      <c r="GQG843" s="120"/>
      <c r="GQH843" s="120"/>
      <c r="GQI843" s="120"/>
      <c r="GQJ843" s="120"/>
      <c r="GQK843" s="120"/>
      <c r="GQL843" s="120"/>
      <c r="GQM843" s="120"/>
      <c r="GQN843" s="120"/>
      <c r="GQO843" s="120"/>
      <c r="GQP843" s="120"/>
      <c r="GQQ843" s="120"/>
      <c r="GQR843" s="120"/>
      <c r="GQS843" s="120"/>
      <c r="GQT843" s="120"/>
      <c r="GQU843" s="120"/>
      <c r="GQV843" s="120"/>
      <c r="GQW843" s="120"/>
      <c r="GQX843" s="120"/>
      <c r="GQY843" s="120"/>
      <c r="GQZ843" s="120"/>
      <c r="GRA843" s="120"/>
      <c r="GRB843" s="120"/>
      <c r="GRC843" s="120"/>
      <c r="GRD843" s="120"/>
      <c r="GRE843" s="120"/>
      <c r="GRF843" s="120"/>
      <c r="GRG843" s="120"/>
      <c r="GRH843" s="120"/>
      <c r="GRI843" s="120"/>
      <c r="GRJ843" s="120"/>
      <c r="GRK843" s="120"/>
      <c r="GRL843" s="120"/>
      <c r="GRM843" s="120"/>
      <c r="GRN843" s="120"/>
      <c r="GRO843" s="120"/>
      <c r="GRP843" s="120"/>
      <c r="GRQ843" s="120"/>
      <c r="GRR843" s="120"/>
      <c r="GRS843" s="120"/>
      <c r="GRT843" s="120"/>
      <c r="GRU843" s="120"/>
      <c r="GRV843" s="120"/>
      <c r="GRW843" s="120"/>
      <c r="GRX843" s="120"/>
      <c r="GRY843" s="120"/>
      <c r="GRZ843" s="120"/>
      <c r="GSA843" s="120"/>
      <c r="GSB843" s="120"/>
      <c r="GSC843" s="120"/>
      <c r="GSD843" s="120"/>
      <c r="GSE843" s="120"/>
      <c r="GSF843" s="120"/>
      <c r="GSG843" s="120"/>
      <c r="GSH843" s="120"/>
      <c r="GSI843" s="120"/>
      <c r="GSJ843" s="120"/>
      <c r="GSK843" s="120"/>
      <c r="GSL843" s="120"/>
      <c r="GSM843" s="120"/>
      <c r="GSN843" s="120"/>
      <c r="GSO843" s="120"/>
      <c r="GSP843" s="120"/>
      <c r="GSQ843" s="120"/>
      <c r="GSR843" s="120"/>
      <c r="GSS843" s="120"/>
      <c r="GST843" s="120"/>
      <c r="GSU843" s="120"/>
      <c r="GSV843" s="120"/>
      <c r="GSW843" s="120"/>
      <c r="GSX843" s="120"/>
      <c r="GSY843" s="120"/>
      <c r="GSZ843" s="120"/>
      <c r="GTA843" s="120"/>
      <c r="GTB843" s="120"/>
      <c r="GTC843" s="120"/>
      <c r="GTD843" s="120"/>
      <c r="GTE843" s="120"/>
      <c r="GTF843" s="120"/>
      <c r="GTG843" s="120"/>
      <c r="GTH843" s="120"/>
      <c r="GTI843" s="120"/>
      <c r="GTJ843" s="120"/>
      <c r="GTK843" s="120"/>
      <c r="GTL843" s="120"/>
      <c r="GTM843" s="120"/>
      <c r="GTN843" s="120"/>
      <c r="GTO843" s="120"/>
      <c r="GTP843" s="120"/>
      <c r="GTQ843" s="120"/>
      <c r="GTR843" s="120"/>
      <c r="GTS843" s="120"/>
      <c r="GTT843" s="120"/>
      <c r="GTU843" s="120"/>
      <c r="GTV843" s="120"/>
      <c r="GTW843" s="120"/>
      <c r="GTX843" s="120"/>
      <c r="GTY843" s="120"/>
      <c r="GTZ843" s="120"/>
      <c r="GUA843" s="120"/>
      <c r="GUB843" s="120"/>
      <c r="GUC843" s="120"/>
      <c r="GUD843" s="120"/>
      <c r="GUE843" s="120"/>
      <c r="GUF843" s="120"/>
      <c r="GUG843" s="120"/>
      <c r="GUH843" s="120"/>
      <c r="GUI843" s="120"/>
      <c r="GUJ843" s="120"/>
      <c r="GUK843" s="120"/>
      <c r="GUL843" s="120"/>
      <c r="GUM843" s="120"/>
      <c r="GUN843" s="120"/>
      <c r="GUO843" s="120"/>
      <c r="GUP843" s="120"/>
      <c r="GUQ843" s="120"/>
      <c r="GUR843" s="120"/>
      <c r="GUS843" s="120"/>
      <c r="GUT843" s="120"/>
      <c r="GUU843" s="120"/>
      <c r="GUV843" s="120"/>
      <c r="GUW843" s="120"/>
      <c r="GUX843" s="120"/>
      <c r="GUY843" s="120"/>
      <c r="GUZ843" s="120"/>
      <c r="GVA843" s="120"/>
      <c r="GVB843" s="120"/>
      <c r="GVC843" s="120"/>
      <c r="GVD843" s="120"/>
      <c r="GVE843" s="120"/>
      <c r="GVF843" s="120"/>
      <c r="GVG843" s="120"/>
      <c r="GVH843" s="120"/>
      <c r="GVI843" s="120"/>
      <c r="GVJ843" s="120"/>
      <c r="GVK843" s="120"/>
      <c r="GVL843" s="120"/>
      <c r="GVM843" s="120"/>
      <c r="GVN843" s="120"/>
      <c r="GVO843" s="120"/>
      <c r="GVP843" s="120"/>
      <c r="GVQ843" s="120"/>
      <c r="GVR843" s="120"/>
      <c r="GVS843" s="120"/>
      <c r="GVT843" s="120"/>
      <c r="GVU843" s="120"/>
      <c r="GVV843" s="120"/>
      <c r="GVW843" s="120"/>
      <c r="GVX843" s="120"/>
      <c r="GVY843" s="120"/>
      <c r="GVZ843" s="120"/>
      <c r="GWA843" s="120"/>
      <c r="GWB843" s="120"/>
      <c r="GWC843" s="120"/>
      <c r="GWD843" s="120"/>
      <c r="GWE843" s="120"/>
      <c r="GWF843" s="120"/>
      <c r="GWG843" s="120"/>
      <c r="GWH843" s="120"/>
      <c r="GWI843" s="120"/>
      <c r="GWJ843" s="120"/>
      <c r="GWK843" s="120"/>
      <c r="GWL843" s="120"/>
      <c r="GWM843" s="120"/>
      <c r="GWN843" s="120"/>
      <c r="GWO843" s="120"/>
      <c r="GWP843" s="120"/>
      <c r="GWQ843" s="120"/>
      <c r="GWR843" s="120"/>
      <c r="GWS843" s="120"/>
      <c r="GWT843" s="120"/>
      <c r="GWU843" s="120"/>
      <c r="GWV843" s="120"/>
      <c r="GWW843" s="120"/>
      <c r="GWX843" s="120"/>
      <c r="GWY843" s="120"/>
      <c r="GWZ843" s="120"/>
      <c r="GXA843" s="120"/>
      <c r="GXB843" s="120"/>
      <c r="GXC843" s="120"/>
      <c r="GXD843" s="120"/>
      <c r="GXE843" s="120"/>
      <c r="GXF843" s="120"/>
      <c r="GXG843" s="120"/>
      <c r="GXH843" s="120"/>
      <c r="GXI843" s="120"/>
      <c r="GXJ843" s="120"/>
      <c r="GXK843" s="120"/>
      <c r="GXL843" s="120"/>
      <c r="GXM843" s="120"/>
      <c r="GXN843" s="120"/>
      <c r="GXO843" s="120"/>
      <c r="GXP843" s="120"/>
      <c r="GXQ843" s="120"/>
      <c r="GXR843" s="120"/>
      <c r="GXS843" s="120"/>
      <c r="GXT843" s="120"/>
      <c r="GXU843" s="120"/>
      <c r="GXV843" s="120"/>
      <c r="GXW843" s="120"/>
      <c r="GXX843" s="120"/>
      <c r="GXY843" s="120"/>
      <c r="GXZ843" s="120"/>
      <c r="GYA843" s="120"/>
      <c r="GYB843" s="120"/>
      <c r="GYC843" s="120"/>
      <c r="GYD843" s="120"/>
      <c r="GYE843" s="120"/>
      <c r="GYF843" s="120"/>
      <c r="GYG843" s="120"/>
      <c r="GYH843" s="120"/>
      <c r="GYI843" s="120"/>
      <c r="GYJ843" s="120"/>
      <c r="GYK843" s="120"/>
      <c r="GYL843" s="120"/>
      <c r="GYM843" s="120"/>
      <c r="GYN843" s="120"/>
      <c r="GYO843" s="120"/>
      <c r="GYP843" s="120"/>
      <c r="GYQ843" s="120"/>
      <c r="GYR843" s="120"/>
      <c r="GYS843" s="120"/>
      <c r="GYT843" s="120"/>
      <c r="GYU843" s="120"/>
      <c r="GYV843" s="120"/>
      <c r="GYW843" s="120"/>
      <c r="GYX843" s="120"/>
      <c r="GYY843" s="120"/>
      <c r="GYZ843" s="120"/>
      <c r="GZA843" s="120"/>
      <c r="GZB843" s="120"/>
      <c r="GZC843" s="120"/>
      <c r="GZD843" s="120"/>
      <c r="GZE843" s="120"/>
      <c r="GZF843" s="120"/>
      <c r="GZG843" s="120"/>
      <c r="GZH843" s="120"/>
      <c r="GZI843" s="120"/>
      <c r="GZJ843" s="120"/>
      <c r="GZK843" s="120"/>
      <c r="GZL843" s="120"/>
      <c r="GZM843" s="120"/>
      <c r="GZN843" s="120"/>
      <c r="GZO843" s="120"/>
      <c r="GZP843" s="120"/>
      <c r="GZQ843" s="120"/>
      <c r="GZR843" s="120"/>
      <c r="GZS843" s="120"/>
      <c r="GZT843" s="120"/>
      <c r="GZU843" s="120"/>
      <c r="GZV843" s="120"/>
      <c r="GZW843" s="120"/>
      <c r="GZX843" s="120"/>
      <c r="GZY843" s="120"/>
      <c r="GZZ843" s="120"/>
      <c r="HAA843" s="120"/>
      <c r="HAB843" s="120"/>
      <c r="HAC843" s="120"/>
      <c r="HAD843" s="120"/>
      <c r="HAE843" s="120"/>
      <c r="HAF843" s="120"/>
      <c r="HAG843" s="120"/>
      <c r="HAH843" s="120"/>
      <c r="HAI843" s="120"/>
      <c r="HAJ843" s="120"/>
      <c r="HAK843" s="120"/>
      <c r="HAL843" s="120"/>
      <c r="HAM843" s="120"/>
      <c r="HAN843" s="120"/>
      <c r="HAO843" s="120"/>
      <c r="HAP843" s="120"/>
      <c r="HAQ843" s="120"/>
      <c r="HAR843" s="120"/>
      <c r="HAS843" s="120"/>
      <c r="HAT843" s="120"/>
      <c r="HAU843" s="120"/>
      <c r="HAV843" s="120"/>
      <c r="HAW843" s="120"/>
      <c r="HAX843" s="120"/>
      <c r="HAY843" s="120"/>
      <c r="HAZ843" s="120"/>
      <c r="HBA843" s="120"/>
      <c r="HBB843" s="120"/>
      <c r="HBC843" s="120"/>
      <c r="HBD843" s="120"/>
      <c r="HBE843" s="120"/>
      <c r="HBF843" s="120"/>
      <c r="HBG843" s="120"/>
      <c r="HBH843" s="120"/>
      <c r="HBI843" s="120"/>
      <c r="HBJ843" s="120"/>
      <c r="HBK843" s="120"/>
      <c r="HBL843" s="120"/>
      <c r="HBM843" s="120"/>
      <c r="HBN843" s="120"/>
      <c r="HBO843" s="120"/>
      <c r="HBP843" s="120"/>
      <c r="HBQ843" s="120"/>
      <c r="HBR843" s="120"/>
      <c r="HBS843" s="120"/>
      <c r="HBT843" s="120"/>
      <c r="HBU843" s="120"/>
      <c r="HBV843" s="120"/>
      <c r="HBW843" s="120"/>
      <c r="HBX843" s="120"/>
      <c r="HBY843" s="120"/>
      <c r="HBZ843" s="120"/>
      <c r="HCA843" s="120"/>
      <c r="HCB843" s="120"/>
      <c r="HCC843" s="120"/>
      <c r="HCD843" s="120"/>
      <c r="HCE843" s="120"/>
      <c r="HCF843" s="120"/>
      <c r="HCG843" s="120"/>
      <c r="HCH843" s="120"/>
      <c r="HCI843" s="120"/>
      <c r="HCJ843" s="120"/>
      <c r="HCK843" s="120"/>
      <c r="HCL843" s="120"/>
      <c r="HCM843" s="120"/>
      <c r="HCN843" s="120"/>
      <c r="HCO843" s="120"/>
      <c r="HCP843" s="120"/>
      <c r="HCQ843" s="120"/>
      <c r="HCR843" s="120"/>
      <c r="HCS843" s="120"/>
      <c r="HCT843" s="120"/>
      <c r="HCU843" s="120"/>
      <c r="HCV843" s="120"/>
      <c r="HCW843" s="120"/>
      <c r="HCX843" s="120"/>
      <c r="HCY843" s="120"/>
      <c r="HCZ843" s="120"/>
      <c r="HDA843" s="120"/>
      <c r="HDB843" s="120"/>
      <c r="HDC843" s="120"/>
      <c r="HDD843" s="120"/>
      <c r="HDE843" s="120"/>
      <c r="HDF843" s="120"/>
      <c r="HDG843" s="120"/>
      <c r="HDH843" s="120"/>
      <c r="HDI843" s="120"/>
      <c r="HDJ843" s="120"/>
      <c r="HDK843" s="120"/>
      <c r="HDL843" s="120"/>
      <c r="HDM843" s="120"/>
      <c r="HDN843" s="120"/>
      <c r="HDO843" s="120"/>
      <c r="HDP843" s="120"/>
      <c r="HDQ843" s="120"/>
      <c r="HDR843" s="120"/>
      <c r="HDS843" s="120"/>
      <c r="HDT843" s="120"/>
      <c r="HDU843" s="120"/>
      <c r="HDV843" s="120"/>
      <c r="HDW843" s="120"/>
      <c r="HDX843" s="120"/>
      <c r="HDY843" s="120"/>
      <c r="HDZ843" s="120"/>
      <c r="HEA843" s="120"/>
      <c r="HEB843" s="120"/>
      <c r="HEC843" s="120"/>
      <c r="HED843" s="120"/>
      <c r="HEE843" s="120"/>
      <c r="HEF843" s="120"/>
      <c r="HEG843" s="120"/>
      <c r="HEH843" s="120"/>
      <c r="HEI843" s="120"/>
      <c r="HEJ843" s="120"/>
      <c r="HEK843" s="120"/>
      <c r="HEL843" s="120"/>
      <c r="HEM843" s="120"/>
      <c r="HEN843" s="120"/>
      <c r="HEO843" s="120"/>
      <c r="HEP843" s="120"/>
      <c r="HEQ843" s="120"/>
      <c r="HER843" s="120"/>
      <c r="HES843" s="120"/>
      <c r="HET843" s="120"/>
      <c r="HEU843" s="120"/>
      <c r="HEV843" s="120"/>
      <c r="HEW843" s="120"/>
      <c r="HEX843" s="120"/>
      <c r="HEY843" s="120"/>
      <c r="HEZ843" s="120"/>
      <c r="HFA843" s="120"/>
      <c r="HFB843" s="120"/>
      <c r="HFC843" s="120"/>
      <c r="HFD843" s="120"/>
      <c r="HFE843" s="120"/>
      <c r="HFF843" s="120"/>
      <c r="HFG843" s="120"/>
      <c r="HFH843" s="120"/>
      <c r="HFI843" s="120"/>
      <c r="HFJ843" s="120"/>
      <c r="HFK843" s="120"/>
      <c r="HFL843" s="120"/>
      <c r="HFM843" s="120"/>
      <c r="HFN843" s="120"/>
      <c r="HFO843" s="120"/>
      <c r="HFP843" s="120"/>
      <c r="HFQ843" s="120"/>
      <c r="HFR843" s="120"/>
      <c r="HFS843" s="120"/>
      <c r="HFT843" s="120"/>
      <c r="HFU843" s="120"/>
      <c r="HFV843" s="120"/>
      <c r="HFW843" s="120"/>
      <c r="HFX843" s="120"/>
      <c r="HFY843" s="120"/>
      <c r="HFZ843" s="120"/>
      <c r="HGA843" s="120"/>
      <c r="HGB843" s="120"/>
      <c r="HGC843" s="120"/>
      <c r="HGD843" s="120"/>
      <c r="HGE843" s="120"/>
      <c r="HGF843" s="120"/>
      <c r="HGG843" s="120"/>
      <c r="HGH843" s="120"/>
      <c r="HGI843" s="120"/>
      <c r="HGJ843" s="120"/>
      <c r="HGK843" s="120"/>
      <c r="HGL843" s="120"/>
      <c r="HGM843" s="120"/>
      <c r="HGN843" s="120"/>
      <c r="HGO843" s="120"/>
      <c r="HGP843" s="120"/>
      <c r="HGQ843" s="120"/>
      <c r="HGR843" s="120"/>
      <c r="HGS843" s="120"/>
      <c r="HGT843" s="120"/>
      <c r="HGU843" s="120"/>
      <c r="HGV843" s="120"/>
      <c r="HGW843" s="120"/>
      <c r="HGX843" s="120"/>
      <c r="HGY843" s="120"/>
      <c r="HGZ843" s="120"/>
      <c r="HHA843" s="120"/>
      <c r="HHB843" s="120"/>
      <c r="HHC843" s="120"/>
      <c r="HHD843" s="120"/>
      <c r="HHE843" s="120"/>
      <c r="HHF843" s="120"/>
      <c r="HHG843" s="120"/>
      <c r="HHH843" s="120"/>
      <c r="HHI843" s="120"/>
      <c r="HHJ843" s="120"/>
      <c r="HHK843" s="120"/>
      <c r="HHL843" s="120"/>
      <c r="HHM843" s="120"/>
      <c r="HHN843" s="120"/>
      <c r="HHO843" s="120"/>
      <c r="HHP843" s="120"/>
      <c r="HHQ843" s="120"/>
      <c r="HHR843" s="120"/>
      <c r="HHS843" s="120"/>
      <c r="HHT843" s="120"/>
      <c r="HHU843" s="120"/>
      <c r="HHV843" s="120"/>
      <c r="HHW843" s="120"/>
      <c r="HHX843" s="120"/>
      <c r="HHY843" s="120"/>
      <c r="HHZ843" s="120"/>
      <c r="HIA843" s="120"/>
      <c r="HIB843" s="120"/>
      <c r="HIC843" s="120"/>
      <c r="HID843" s="120"/>
      <c r="HIE843" s="120"/>
      <c r="HIF843" s="120"/>
      <c r="HIG843" s="120"/>
      <c r="HIH843" s="120"/>
      <c r="HII843" s="120"/>
      <c r="HIJ843" s="120"/>
      <c r="HIK843" s="120"/>
      <c r="HIL843" s="120"/>
      <c r="HIM843" s="120"/>
      <c r="HIN843" s="120"/>
      <c r="HIO843" s="120"/>
      <c r="HIP843" s="120"/>
      <c r="HIQ843" s="120"/>
      <c r="HIR843" s="120"/>
      <c r="HIS843" s="120"/>
      <c r="HIT843" s="120"/>
      <c r="HIU843" s="120"/>
      <c r="HIV843" s="120"/>
      <c r="HIW843" s="120"/>
      <c r="HIX843" s="120"/>
      <c r="HIY843" s="120"/>
      <c r="HIZ843" s="120"/>
      <c r="HJA843" s="120"/>
      <c r="HJB843" s="120"/>
      <c r="HJC843" s="120"/>
      <c r="HJD843" s="120"/>
      <c r="HJE843" s="120"/>
      <c r="HJF843" s="120"/>
      <c r="HJG843" s="120"/>
      <c r="HJH843" s="120"/>
      <c r="HJI843" s="120"/>
      <c r="HJJ843" s="120"/>
      <c r="HJK843" s="120"/>
      <c r="HJL843" s="120"/>
      <c r="HJM843" s="120"/>
      <c r="HJN843" s="120"/>
      <c r="HJO843" s="120"/>
      <c r="HJP843" s="120"/>
      <c r="HJQ843" s="120"/>
      <c r="HJR843" s="120"/>
      <c r="HJS843" s="120"/>
      <c r="HJT843" s="120"/>
      <c r="HJU843" s="120"/>
      <c r="HJV843" s="120"/>
      <c r="HJW843" s="120"/>
      <c r="HJX843" s="120"/>
      <c r="HJY843" s="120"/>
      <c r="HJZ843" s="120"/>
      <c r="HKA843" s="120"/>
      <c r="HKB843" s="120"/>
      <c r="HKC843" s="120"/>
      <c r="HKD843" s="120"/>
      <c r="HKE843" s="120"/>
      <c r="HKF843" s="120"/>
      <c r="HKG843" s="120"/>
      <c r="HKH843" s="120"/>
      <c r="HKI843" s="120"/>
      <c r="HKJ843" s="120"/>
      <c r="HKK843" s="120"/>
      <c r="HKL843" s="120"/>
      <c r="HKM843" s="120"/>
      <c r="HKN843" s="120"/>
      <c r="HKO843" s="120"/>
      <c r="HKP843" s="120"/>
      <c r="HKQ843" s="120"/>
      <c r="HKR843" s="120"/>
      <c r="HKS843" s="120"/>
      <c r="HKT843" s="120"/>
      <c r="HKU843" s="120"/>
      <c r="HKV843" s="120"/>
      <c r="HKW843" s="120"/>
      <c r="HKX843" s="120"/>
      <c r="HKY843" s="120"/>
      <c r="HKZ843" s="120"/>
      <c r="HLA843" s="120"/>
      <c r="HLB843" s="120"/>
      <c r="HLC843" s="120"/>
      <c r="HLD843" s="120"/>
      <c r="HLE843" s="120"/>
      <c r="HLF843" s="120"/>
      <c r="HLG843" s="120"/>
      <c r="HLH843" s="120"/>
      <c r="HLI843" s="120"/>
      <c r="HLJ843" s="120"/>
      <c r="HLK843" s="120"/>
      <c r="HLL843" s="120"/>
      <c r="HLM843" s="120"/>
      <c r="HLN843" s="120"/>
      <c r="HLO843" s="120"/>
      <c r="HLP843" s="120"/>
      <c r="HLQ843" s="120"/>
      <c r="HLR843" s="120"/>
      <c r="HLS843" s="120"/>
      <c r="HLT843" s="120"/>
      <c r="HLU843" s="120"/>
      <c r="HLV843" s="120"/>
      <c r="HLW843" s="120"/>
      <c r="HLX843" s="120"/>
      <c r="HLY843" s="120"/>
      <c r="HLZ843" s="120"/>
      <c r="HMA843" s="120"/>
      <c r="HMB843" s="120"/>
      <c r="HMC843" s="120"/>
      <c r="HMD843" s="120"/>
      <c r="HME843" s="120"/>
      <c r="HMF843" s="120"/>
      <c r="HMG843" s="120"/>
      <c r="HMH843" s="120"/>
      <c r="HMI843" s="120"/>
      <c r="HMJ843" s="120"/>
      <c r="HMK843" s="120"/>
      <c r="HML843" s="120"/>
      <c r="HMM843" s="120"/>
      <c r="HMN843" s="120"/>
      <c r="HMO843" s="120"/>
      <c r="HMP843" s="120"/>
      <c r="HMQ843" s="120"/>
      <c r="HMR843" s="120"/>
      <c r="HMS843" s="120"/>
      <c r="HMT843" s="120"/>
      <c r="HMU843" s="120"/>
      <c r="HMV843" s="120"/>
      <c r="HMW843" s="120"/>
      <c r="HMX843" s="120"/>
      <c r="HMY843" s="120"/>
      <c r="HMZ843" s="120"/>
      <c r="HNA843" s="120"/>
      <c r="HNB843" s="120"/>
      <c r="HNC843" s="120"/>
      <c r="HND843" s="120"/>
      <c r="HNE843" s="120"/>
      <c r="HNF843" s="120"/>
      <c r="HNG843" s="120"/>
      <c r="HNH843" s="120"/>
      <c r="HNI843" s="120"/>
      <c r="HNJ843" s="120"/>
      <c r="HNK843" s="120"/>
      <c r="HNL843" s="120"/>
      <c r="HNM843" s="120"/>
      <c r="HNN843" s="120"/>
      <c r="HNO843" s="120"/>
      <c r="HNP843" s="120"/>
      <c r="HNQ843" s="120"/>
      <c r="HNR843" s="120"/>
      <c r="HNS843" s="120"/>
      <c r="HNT843" s="120"/>
      <c r="HNU843" s="120"/>
      <c r="HNV843" s="120"/>
      <c r="HNW843" s="120"/>
      <c r="HNX843" s="120"/>
      <c r="HNY843" s="120"/>
      <c r="HNZ843" s="120"/>
      <c r="HOA843" s="120"/>
      <c r="HOB843" s="120"/>
      <c r="HOC843" s="120"/>
      <c r="HOD843" s="120"/>
      <c r="HOE843" s="120"/>
      <c r="HOF843" s="120"/>
      <c r="HOG843" s="120"/>
      <c r="HOH843" s="120"/>
      <c r="HOI843" s="120"/>
      <c r="HOJ843" s="120"/>
      <c r="HOK843" s="120"/>
      <c r="HOL843" s="120"/>
      <c r="HOM843" s="120"/>
      <c r="HON843" s="120"/>
      <c r="HOO843" s="120"/>
      <c r="HOP843" s="120"/>
      <c r="HOQ843" s="120"/>
      <c r="HOR843" s="120"/>
      <c r="HOS843" s="120"/>
      <c r="HOT843" s="120"/>
      <c r="HOU843" s="120"/>
      <c r="HOV843" s="120"/>
      <c r="HOW843" s="120"/>
      <c r="HOX843" s="120"/>
      <c r="HOY843" s="120"/>
      <c r="HOZ843" s="120"/>
      <c r="HPA843" s="120"/>
      <c r="HPB843" s="120"/>
      <c r="HPC843" s="120"/>
      <c r="HPD843" s="120"/>
      <c r="HPE843" s="120"/>
      <c r="HPF843" s="120"/>
      <c r="HPG843" s="120"/>
      <c r="HPH843" s="120"/>
      <c r="HPI843" s="120"/>
      <c r="HPJ843" s="120"/>
      <c r="HPK843" s="120"/>
      <c r="HPL843" s="120"/>
      <c r="HPM843" s="120"/>
      <c r="HPN843" s="120"/>
      <c r="HPO843" s="120"/>
      <c r="HPP843" s="120"/>
      <c r="HPQ843" s="120"/>
      <c r="HPR843" s="120"/>
      <c r="HPS843" s="120"/>
      <c r="HPT843" s="120"/>
      <c r="HPU843" s="120"/>
      <c r="HPV843" s="120"/>
      <c r="HPW843" s="120"/>
      <c r="HPX843" s="120"/>
      <c r="HPY843" s="120"/>
      <c r="HPZ843" s="120"/>
      <c r="HQA843" s="120"/>
      <c r="HQB843" s="120"/>
      <c r="HQC843" s="120"/>
      <c r="HQD843" s="120"/>
      <c r="HQE843" s="120"/>
      <c r="HQF843" s="120"/>
      <c r="HQG843" s="120"/>
      <c r="HQH843" s="120"/>
      <c r="HQI843" s="120"/>
      <c r="HQJ843" s="120"/>
      <c r="HQK843" s="120"/>
      <c r="HQL843" s="120"/>
      <c r="HQM843" s="120"/>
      <c r="HQN843" s="120"/>
      <c r="HQO843" s="120"/>
      <c r="HQP843" s="120"/>
      <c r="HQQ843" s="120"/>
      <c r="HQR843" s="120"/>
      <c r="HQS843" s="120"/>
      <c r="HQT843" s="120"/>
      <c r="HQU843" s="120"/>
      <c r="HQV843" s="120"/>
      <c r="HQW843" s="120"/>
      <c r="HQX843" s="120"/>
      <c r="HQY843" s="120"/>
      <c r="HQZ843" s="120"/>
      <c r="HRA843" s="120"/>
      <c r="HRB843" s="120"/>
      <c r="HRC843" s="120"/>
      <c r="HRD843" s="120"/>
      <c r="HRE843" s="120"/>
      <c r="HRF843" s="120"/>
      <c r="HRG843" s="120"/>
      <c r="HRH843" s="120"/>
      <c r="HRI843" s="120"/>
      <c r="HRJ843" s="120"/>
      <c r="HRK843" s="120"/>
      <c r="HRL843" s="120"/>
      <c r="HRM843" s="120"/>
      <c r="HRN843" s="120"/>
      <c r="HRO843" s="120"/>
      <c r="HRP843" s="120"/>
      <c r="HRQ843" s="120"/>
      <c r="HRR843" s="120"/>
      <c r="HRS843" s="120"/>
      <c r="HRT843" s="120"/>
      <c r="HRU843" s="120"/>
      <c r="HRV843" s="120"/>
      <c r="HRW843" s="120"/>
      <c r="HRX843" s="120"/>
      <c r="HRY843" s="120"/>
      <c r="HRZ843" s="120"/>
      <c r="HSA843" s="120"/>
      <c r="HSB843" s="120"/>
      <c r="HSC843" s="120"/>
      <c r="HSD843" s="120"/>
      <c r="HSE843" s="120"/>
      <c r="HSF843" s="120"/>
      <c r="HSG843" s="120"/>
      <c r="HSH843" s="120"/>
      <c r="HSI843" s="120"/>
      <c r="HSJ843" s="120"/>
      <c r="HSK843" s="120"/>
      <c r="HSL843" s="120"/>
      <c r="HSM843" s="120"/>
      <c r="HSN843" s="120"/>
      <c r="HSO843" s="120"/>
      <c r="HSP843" s="120"/>
      <c r="HSQ843" s="120"/>
      <c r="HSR843" s="120"/>
      <c r="HSS843" s="120"/>
      <c r="HST843" s="120"/>
      <c r="HSU843" s="120"/>
      <c r="HSV843" s="120"/>
      <c r="HSW843" s="120"/>
      <c r="HSX843" s="120"/>
      <c r="HSY843" s="120"/>
      <c r="HSZ843" s="120"/>
      <c r="HTA843" s="120"/>
      <c r="HTB843" s="120"/>
      <c r="HTC843" s="120"/>
      <c r="HTD843" s="120"/>
      <c r="HTE843" s="120"/>
      <c r="HTF843" s="120"/>
      <c r="HTG843" s="120"/>
      <c r="HTH843" s="120"/>
      <c r="HTI843" s="120"/>
      <c r="HTJ843" s="120"/>
      <c r="HTK843" s="120"/>
      <c r="HTL843" s="120"/>
      <c r="HTM843" s="120"/>
      <c r="HTN843" s="120"/>
      <c r="HTO843" s="120"/>
      <c r="HTP843" s="120"/>
      <c r="HTQ843" s="120"/>
      <c r="HTR843" s="120"/>
      <c r="HTS843" s="120"/>
      <c r="HTT843" s="120"/>
      <c r="HTU843" s="120"/>
      <c r="HTV843" s="120"/>
      <c r="HTW843" s="120"/>
      <c r="HTX843" s="120"/>
      <c r="HTY843" s="120"/>
      <c r="HTZ843" s="120"/>
      <c r="HUA843" s="120"/>
      <c r="HUB843" s="120"/>
      <c r="HUC843" s="120"/>
      <c r="HUD843" s="120"/>
      <c r="HUE843" s="120"/>
      <c r="HUF843" s="120"/>
      <c r="HUG843" s="120"/>
      <c r="HUH843" s="120"/>
      <c r="HUI843" s="120"/>
      <c r="HUJ843" s="120"/>
      <c r="HUK843" s="120"/>
      <c r="HUL843" s="120"/>
      <c r="HUM843" s="120"/>
      <c r="HUN843" s="120"/>
      <c r="HUO843" s="120"/>
      <c r="HUP843" s="120"/>
      <c r="HUQ843" s="120"/>
      <c r="HUR843" s="120"/>
      <c r="HUS843" s="120"/>
      <c r="HUT843" s="120"/>
      <c r="HUU843" s="120"/>
      <c r="HUV843" s="120"/>
      <c r="HUW843" s="120"/>
      <c r="HUX843" s="120"/>
      <c r="HUY843" s="120"/>
      <c r="HUZ843" s="120"/>
      <c r="HVA843" s="120"/>
      <c r="HVB843" s="120"/>
      <c r="HVC843" s="120"/>
      <c r="HVD843" s="120"/>
      <c r="HVE843" s="120"/>
      <c r="HVF843" s="120"/>
      <c r="HVG843" s="120"/>
      <c r="HVH843" s="120"/>
      <c r="HVI843" s="120"/>
      <c r="HVJ843" s="120"/>
      <c r="HVK843" s="120"/>
      <c r="HVL843" s="120"/>
      <c r="HVM843" s="120"/>
      <c r="HVN843" s="120"/>
      <c r="HVO843" s="120"/>
      <c r="HVP843" s="120"/>
      <c r="HVQ843" s="120"/>
      <c r="HVR843" s="120"/>
      <c r="HVS843" s="120"/>
      <c r="HVT843" s="120"/>
      <c r="HVU843" s="120"/>
      <c r="HVV843" s="120"/>
      <c r="HVW843" s="120"/>
      <c r="HVX843" s="120"/>
      <c r="HVY843" s="120"/>
      <c r="HVZ843" s="120"/>
      <c r="HWA843" s="120"/>
      <c r="HWB843" s="120"/>
      <c r="HWC843" s="120"/>
      <c r="HWD843" s="120"/>
      <c r="HWE843" s="120"/>
      <c r="HWF843" s="120"/>
      <c r="HWG843" s="120"/>
      <c r="HWH843" s="120"/>
      <c r="HWI843" s="120"/>
      <c r="HWJ843" s="120"/>
      <c r="HWK843" s="120"/>
      <c r="HWL843" s="120"/>
      <c r="HWM843" s="120"/>
      <c r="HWN843" s="120"/>
      <c r="HWO843" s="120"/>
      <c r="HWP843" s="120"/>
      <c r="HWQ843" s="120"/>
      <c r="HWR843" s="120"/>
      <c r="HWS843" s="120"/>
      <c r="HWT843" s="120"/>
      <c r="HWU843" s="120"/>
      <c r="HWV843" s="120"/>
      <c r="HWW843" s="120"/>
      <c r="HWX843" s="120"/>
      <c r="HWY843" s="120"/>
      <c r="HWZ843" s="120"/>
      <c r="HXA843" s="120"/>
      <c r="HXB843" s="120"/>
      <c r="HXC843" s="120"/>
      <c r="HXD843" s="120"/>
      <c r="HXE843" s="120"/>
      <c r="HXF843" s="120"/>
      <c r="HXG843" s="120"/>
      <c r="HXH843" s="120"/>
      <c r="HXI843" s="120"/>
      <c r="HXJ843" s="120"/>
      <c r="HXK843" s="120"/>
      <c r="HXL843" s="120"/>
      <c r="HXM843" s="120"/>
      <c r="HXN843" s="120"/>
      <c r="HXO843" s="120"/>
      <c r="HXP843" s="120"/>
      <c r="HXQ843" s="120"/>
      <c r="HXR843" s="120"/>
      <c r="HXS843" s="120"/>
      <c r="HXT843" s="120"/>
      <c r="HXU843" s="120"/>
      <c r="HXV843" s="120"/>
      <c r="HXW843" s="120"/>
      <c r="HXX843" s="120"/>
      <c r="HXY843" s="120"/>
      <c r="HXZ843" s="120"/>
      <c r="HYA843" s="120"/>
      <c r="HYB843" s="120"/>
      <c r="HYC843" s="120"/>
      <c r="HYD843" s="120"/>
      <c r="HYE843" s="120"/>
      <c r="HYF843" s="120"/>
      <c r="HYG843" s="120"/>
      <c r="HYH843" s="120"/>
      <c r="HYI843" s="120"/>
      <c r="HYJ843" s="120"/>
      <c r="HYK843" s="120"/>
      <c r="HYL843" s="120"/>
      <c r="HYM843" s="120"/>
      <c r="HYN843" s="120"/>
      <c r="HYO843" s="120"/>
      <c r="HYP843" s="120"/>
      <c r="HYQ843" s="120"/>
      <c r="HYR843" s="120"/>
      <c r="HYS843" s="120"/>
      <c r="HYT843" s="120"/>
      <c r="HYU843" s="120"/>
      <c r="HYV843" s="120"/>
      <c r="HYW843" s="120"/>
      <c r="HYX843" s="120"/>
      <c r="HYY843" s="120"/>
      <c r="HYZ843" s="120"/>
      <c r="HZA843" s="120"/>
      <c r="HZB843" s="120"/>
      <c r="HZC843" s="120"/>
      <c r="HZD843" s="120"/>
      <c r="HZE843" s="120"/>
      <c r="HZF843" s="120"/>
      <c r="HZG843" s="120"/>
      <c r="HZH843" s="120"/>
      <c r="HZI843" s="120"/>
      <c r="HZJ843" s="120"/>
      <c r="HZK843" s="120"/>
      <c r="HZL843" s="120"/>
      <c r="HZM843" s="120"/>
      <c r="HZN843" s="120"/>
      <c r="HZO843" s="120"/>
      <c r="HZP843" s="120"/>
      <c r="HZQ843" s="120"/>
      <c r="HZR843" s="120"/>
      <c r="HZS843" s="120"/>
      <c r="HZT843" s="120"/>
      <c r="HZU843" s="120"/>
      <c r="HZV843" s="120"/>
      <c r="HZW843" s="120"/>
      <c r="HZX843" s="120"/>
      <c r="HZY843" s="120"/>
      <c r="HZZ843" s="120"/>
      <c r="IAA843" s="120"/>
      <c r="IAB843" s="120"/>
      <c r="IAC843" s="120"/>
      <c r="IAD843" s="120"/>
      <c r="IAE843" s="120"/>
      <c r="IAF843" s="120"/>
      <c r="IAG843" s="120"/>
      <c r="IAH843" s="120"/>
      <c r="IAI843" s="120"/>
      <c r="IAJ843" s="120"/>
      <c r="IAK843" s="120"/>
      <c r="IAL843" s="120"/>
      <c r="IAM843" s="120"/>
      <c r="IAN843" s="120"/>
      <c r="IAO843" s="120"/>
      <c r="IAP843" s="120"/>
      <c r="IAQ843" s="120"/>
      <c r="IAR843" s="120"/>
      <c r="IAS843" s="120"/>
      <c r="IAT843" s="120"/>
      <c r="IAU843" s="120"/>
      <c r="IAV843" s="120"/>
      <c r="IAW843" s="120"/>
      <c r="IAX843" s="120"/>
      <c r="IAY843" s="120"/>
      <c r="IAZ843" s="120"/>
      <c r="IBA843" s="120"/>
      <c r="IBB843" s="120"/>
      <c r="IBC843" s="120"/>
      <c r="IBD843" s="120"/>
      <c r="IBE843" s="120"/>
      <c r="IBF843" s="120"/>
      <c r="IBG843" s="120"/>
      <c r="IBH843" s="120"/>
      <c r="IBI843" s="120"/>
      <c r="IBJ843" s="120"/>
      <c r="IBK843" s="120"/>
      <c r="IBL843" s="120"/>
      <c r="IBM843" s="120"/>
      <c r="IBN843" s="120"/>
      <c r="IBO843" s="120"/>
      <c r="IBP843" s="120"/>
      <c r="IBQ843" s="120"/>
      <c r="IBR843" s="120"/>
      <c r="IBS843" s="120"/>
      <c r="IBT843" s="120"/>
      <c r="IBU843" s="120"/>
      <c r="IBV843" s="120"/>
      <c r="IBW843" s="120"/>
      <c r="IBX843" s="120"/>
      <c r="IBY843" s="120"/>
      <c r="IBZ843" s="120"/>
      <c r="ICA843" s="120"/>
      <c r="ICB843" s="120"/>
      <c r="ICC843" s="120"/>
      <c r="ICD843" s="120"/>
      <c r="ICE843" s="120"/>
      <c r="ICF843" s="120"/>
      <c r="ICG843" s="120"/>
      <c r="ICH843" s="120"/>
      <c r="ICI843" s="120"/>
      <c r="ICJ843" s="120"/>
      <c r="ICK843" s="120"/>
      <c r="ICL843" s="120"/>
      <c r="ICM843" s="120"/>
      <c r="ICN843" s="120"/>
      <c r="ICO843" s="120"/>
      <c r="ICP843" s="120"/>
      <c r="ICQ843" s="120"/>
      <c r="ICR843" s="120"/>
      <c r="ICS843" s="120"/>
      <c r="ICT843" s="120"/>
      <c r="ICU843" s="120"/>
      <c r="ICV843" s="120"/>
      <c r="ICW843" s="120"/>
      <c r="ICX843" s="120"/>
      <c r="ICY843" s="120"/>
      <c r="ICZ843" s="120"/>
      <c r="IDA843" s="120"/>
      <c r="IDB843" s="120"/>
      <c r="IDC843" s="120"/>
      <c r="IDD843" s="120"/>
      <c r="IDE843" s="120"/>
      <c r="IDF843" s="120"/>
      <c r="IDG843" s="120"/>
      <c r="IDH843" s="120"/>
      <c r="IDI843" s="120"/>
      <c r="IDJ843" s="120"/>
      <c r="IDK843" s="120"/>
      <c r="IDL843" s="120"/>
      <c r="IDM843" s="120"/>
      <c r="IDN843" s="120"/>
      <c r="IDO843" s="120"/>
      <c r="IDP843" s="120"/>
      <c r="IDQ843" s="120"/>
      <c r="IDR843" s="120"/>
      <c r="IDS843" s="120"/>
      <c r="IDT843" s="120"/>
      <c r="IDU843" s="120"/>
      <c r="IDV843" s="120"/>
      <c r="IDW843" s="120"/>
      <c r="IDX843" s="120"/>
      <c r="IDY843" s="120"/>
      <c r="IDZ843" s="120"/>
      <c r="IEA843" s="120"/>
      <c r="IEB843" s="120"/>
      <c r="IEC843" s="120"/>
      <c r="IED843" s="120"/>
      <c r="IEE843" s="120"/>
      <c r="IEF843" s="120"/>
      <c r="IEG843" s="120"/>
      <c r="IEH843" s="120"/>
      <c r="IEI843" s="120"/>
      <c r="IEJ843" s="120"/>
      <c r="IEK843" s="120"/>
      <c r="IEL843" s="120"/>
      <c r="IEM843" s="120"/>
      <c r="IEN843" s="120"/>
      <c r="IEO843" s="120"/>
      <c r="IEP843" s="120"/>
      <c r="IEQ843" s="120"/>
      <c r="IER843" s="120"/>
      <c r="IES843" s="120"/>
      <c r="IET843" s="120"/>
      <c r="IEU843" s="120"/>
      <c r="IEV843" s="120"/>
      <c r="IEW843" s="120"/>
      <c r="IEX843" s="120"/>
      <c r="IEY843" s="120"/>
      <c r="IEZ843" s="120"/>
      <c r="IFA843" s="120"/>
      <c r="IFB843" s="120"/>
      <c r="IFC843" s="120"/>
      <c r="IFD843" s="120"/>
      <c r="IFE843" s="120"/>
      <c r="IFF843" s="120"/>
      <c r="IFG843" s="120"/>
      <c r="IFH843" s="120"/>
      <c r="IFI843" s="120"/>
      <c r="IFJ843" s="120"/>
      <c r="IFK843" s="120"/>
      <c r="IFL843" s="120"/>
      <c r="IFM843" s="120"/>
      <c r="IFN843" s="120"/>
      <c r="IFO843" s="120"/>
      <c r="IFP843" s="120"/>
      <c r="IFQ843" s="120"/>
      <c r="IFR843" s="120"/>
      <c r="IFS843" s="120"/>
      <c r="IFT843" s="120"/>
      <c r="IFU843" s="120"/>
      <c r="IFV843" s="120"/>
      <c r="IFW843" s="120"/>
      <c r="IFX843" s="120"/>
      <c r="IFY843" s="120"/>
      <c r="IFZ843" s="120"/>
      <c r="IGA843" s="120"/>
      <c r="IGB843" s="120"/>
      <c r="IGC843" s="120"/>
      <c r="IGD843" s="120"/>
      <c r="IGE843" s="120"/>
      <c r="IGF843" s="120"/>
      <c r="IGG843" s="120"/>
      <c r="IGH843" s="120"/>
      <c r="IGI843" s="120"/>
      <c r="IGJ843" s="120"/>
      <c r="IGK843" s="120"/>
      <c r="IGL843" s="120"/>
      <c r="IGM843" s="120"/>
      <c r="IGN843" s="120"/>
      <c r="IGO843" s="120"/>
      <c r="IGP843" s="120"/>
      <c r="IGQ843" s="120"/>
      <c r="IGR843" s="120"/>
      <c r="IGS843" s="120"/>
      <c r="IGT843" s="120"/>
      <c r="IGU843" s="120"/>
      <c r="IGV843" s="120"/>
      <c r="IGW843" s="120"/>
      <c r="IGX843" s="120"/>
      <c r="IGY843" s="120"/>
      <c r="IGZ843" s="120"/>
      <c r="IHA843" s="120"/>
      <c r="IHB843" s="120"/>
      <c r="IHC843" s="120"/>
      <c r="IHD843" s="120"/>
      <c r="IHE843" s="120"/>
      <c r="IHF843" s="120"/>
      <c r="IHG843" s="120"/>
      <c r="IHH843" s="120"/>
      <c r="IHI843" s="120"/>
      <c r="IHJ843" s="120"/>
      <c r="IHK843" s="120"/>
      <c r="IHL843" s="120"/>
      <c r="IHM843" s="120"/>
      <c r="IHN843" s="120"/>
      <c r="IHO843" s="120"/>
      <c r="IHP843" s="120"/>
      <c r="IHQ843" s="120"/>
      <c r="IHR843" s="120"/>
      <c r="IHS843" s="120"/>
      <c r="IHT843" s="120"/>
      <c r="IHU843" s="120"/>
      <c r="IHV843" s="120"/>
      <c r="IHW843" s="120"/>
      <c r="IHX843" s="120"/>
      <c r="IHY843" s="120"/>
      <c r="IHZ843" s="120"/>
      <c r="IIA843" s="120"/>
      <c r="IIB843" s="120"/>
      <c r="IIC843" s="120"/>
      <c r="IID843" s="120"/>
      <c r="IIE843" s="120"/>
      <c r="IIF843" s="120"/>
      <c r="IIG843" s="120"/>
      <c r="IIH843" s="120"/>
      <c r="III843" s="120"/>
      <c r="IIJ843" s="120"/>
      <c r="IIK843" s="120"/>
      <c r="IIL843" s="120"/>
      <c r="IIM843" s="120"/>
      <c r="IIN843" s="120"/>
      <c r="IIO843" s="120"/>
      <c r="IIP843" s="120"/>
      <c r="IIQ843" s="120"/>
      <c r="IIR843" s="120"/>
      <c r="IIS843" s="120"/>
      <c r="IIT843" s="120"/>
      <c r="IIU843" s="120"/>
      <c r="IIV843" s="120"/>
      <c r="IIW843" s="120"/>
      <c r="IIX843" s="120"/>
      <c r="IIY843" s="120"/>
      <c r="IIZ843" s="120"/>
      <c r="IJA843" s="120"/>
      <c r="IJB843" s="120"/>
      <c r="IJC843" s="120"/>
      <c r="IJD843" s="120"/>
      <c r="IJE843" s="120"/>
      <c r="IJF843" s="120"/>
      <c r="IJG843" s="120"/>
      <c r="IJH843" s="120"/>
      <c r="IJI843" s="120"/>
      <c r="IJJ843" s="120"/>
      <c r="IJK843" s="120"/>
      <c r="IJL843" s="120"/>
      <c r="IJM843" s="120"/>
      <c r="IJN843" s="120"/>
      <c r="IJO843" s="120"/>
      <c r="IJP843" s="120"/>
      <c r="IJQ843" s="120"/>
      <c r="IJR843" s="120"/>
      <c r="IJS843" s="120"/>
      <c r="IJT843" s="120"/>
      <c r="IJU843" s="120"/>
      <c r="IJV843" s="120"/>
      <c r="IJW843" s="120"/>
      <c r="IJX843" s="120"/>
      <c r="IJY843" s="120"/>
      <c r="IJZ843" s="120"/>
      <c r="IKA843" s="120"/>
      <c r="IKB843" s="120"/>
      <c r="IKC843" s="120"/>
      <c r="IKD843" s="120"/>
      <c r="IKE843" s="120"/>
      <c r="IKF843" s="120"/>
      <c r="IKG843" s="120"/>
      <c r="IKH843" s="120"/>
      <c r="IKI843" s="120"/>
      <c r="IKJ843" s="120"/>
      <c r="IKK843" s="120"/>
      <c r="IKL843" s="120"/>
      <c r="IKM843" s="120"/>
      <c r="IKN843" s="120"/>
      <c r="IKO843" s="120"/>
      <c r="IKP843" s="120"/>
      <c r="IKQ843" s="120"/>
      <c r="IKR843" s="120"/>
      <c r="IKS843" s="120"/>
      <c r="IKT843" s="120"/>
      <c r="IKU843" s="120"/>
      <c r="IKV843" s="120"/>
      <c r="IKW843" s="120"/>
      <c r="IKX843" s="120"/>
      <c r="IKY843" s="120"/>
      <c r="IKZ843" s="120"/>
      <c r="ILA843" s="120"/>
      <c r="ILB843" s="120"/>
      <c r="ILC843" s="120"/>
      <c r="ILD843" s="120"/>
      <c r="ILE843" s="120"/>
      <c r="ILF843" s="120"/>
      <c r="ILG843" s="120"/>
      <c r="ILH843" s="120"/>
      <c r="ILI843" s="120"/>
      <c r="ILJ843" s="120"/>
      <c r="ILK843" s="120"/>
      <c r="ILL843" s="120"/>
      <c r="ILM843" s="120"/>
      <c r="ILN843" s="120"/>
      <c r="ILO843" s="120"/>
      <c r="ILP843" s="120"/>
      <c r="ILQ843" s="120"/>
      <c r="ILR843" s="120"/>
      <c r="ILS843" s="120"/>
      <c r="ILT843" s="120"/>
      <c r="ILU843" s="120"/>
      <c r="ILV843" s="120"/>
      <c r="ILW843" s="120"/>
      <c r="ILX843" s="120"/>
      <c r="ILY843" s="120"/>
      <c r="ILZ843" s="120"/>
      <c r="IMA843" s="120"/>
      <c r="IMB843" s="120"/>
      <c r="IMC843" s="120"/>
      <c r="IMD843" s="120"/>
      <c r="IME843" s="120"/>
      <c r="IMF843" s="120"/>
      <c r="IMG843" s="120"/>
      <c r="IMH843" s="120"/>
      <c r="IMI843" s="120"/>
      <c r="IMJ843" s="120"/>
      <c r="IMK843" s="120"/>
      <c r="IML843" s="120"/>
      <c r="IMM843" s="120"/>
      <c r="IMN843" s="120"/>
      <c r="IMO843" s="120"/>
      <c r="IMP843" s="120"/>
      <c r="IMQ843" s="120"/>
      <c r="IMR843" s="120"/>
      <c r="IMS843" s="120"/>
      <c r="IMT843" s="120"/>
      <c r="IMU843" s="120"/>
      <c r="IMV843" s="120"/>
      <c r="IMW843" s="120"/>
      <c r="IMX843" s="120"/>
      <c r="IMY843" s="120"/>
      <c r="IMZ843" s="120"/>
      <c r="INA843" s="120"/>
      <c r="INB843" s="120"/>
      <c r="INC843" s="120"/>
      <c r="IND843" s="120"/>
      <c r="INE843" s="120"/>
      <c r="INF843" s="120"/>
      <c r="ING843" s="120"/>
      <c r="INH843" s="120"/>
      <c r="INI843" s="120"/>
      <c r="INJ843" s="120"/>
      <c r="INK843" s="120"/>
      <c r="INL843" s="120"/>
      <c r="INM843" s="120"/>
      <c r="INN843" s="120"/>
      <c r="INO843" s="120"/>
      <c r="INP843" s="120"/>
      <c r="INQ843" s="120"/>
      <c r="INR843" s="120"/>
      <c r="INS843" s="120"/>
      <c r="INT843" s="120"/>
      <c r="INU843" s="120"/>
      <c r="INV843" s="120"/>
      <c r="INW843" s="120"/>
      <c r="INX843" s="120"/>
      <c r="INY843" s="120"/>
      <c r="INZ843" s="120"/>
      <c r="IOA843" s="120"/>
      <c r="IOB843" s="120"/>
      <c r="IOC843" s="120"/>
      <c r="IOD843" s="120"/>
      <c r="IOE843" s="120"/>
      <c r="IOF843" s="120"/>
      <c r="IOG843" s="120"/>
      <c r="IOH843" s="120"/>
      <c r="IOI843" s="120"/>
      <c r="IOJ843" s="120"/>
      <c r="IOK843" s="120"/>
      <c r="IOL843" s="120"/>
      <c r="IOM843" s="120"/>
      <c r="ION843" s="120"/>
      <c r="IOO843" s="120"/>
      <c r="IOP843" s="120"/>
      <c r="IOQ843" s="120"/>
      <c r="IOR843" s="120"/>
      <c r="IOS843" s="120"/>
      <c r="IOT843" s="120"/>
      <c r="IOU843" s="120"/>
      <c r="IOV843" s="120"/>
      <c r="IOW843" s="120"/>
      <c r="IOX843" s="120"/>
      <c r="IOY843" s="120"/>
      <c r="IOZ843" s="120"/>
      <c r="IPA843" s="120"/>
      <c r="IPB843" s="120"/>
      <c r="IPC843" s="120"/>
      <c r="IPD843" s="120"/>
      <c r="IPE843" s="120"/>
      <c r="IPF843" s="120"/>
      <c r="IPG843" s="120"/>
      <c r="IPH843" s="120"/>
      <c r="IPI843" s="120"/>
      <c r="IPJ843" s="120"/>
      <c r="IPK843" s="120"/>
      <c r="IPL843" s="120"/>
      <c r="IPM843" s="120"/>
      <c r="IPN843" s="120"/>
      <c r="IPO843" s="120"/>
      <c r="IPP843" s="120"/>
      <c r="IPQ843" s="120"/>
      <c r="IPR843" s="120"/>
      <c r="IPS843" s="120"/>
      <c r="IPT843" s="120"/>
      <c r="IPU843" s="120"/>
      <c r="IPV843" s="120"/>
      <c r="IPW843" s="120"/>
      <c r="IPX843" s="120"/>
      <c r="IPY843" s="120"/>
      <c r="IPZ843" s="120"/>
      <c r="IQA843" s="120"/>
      <c r="IQB843" s="120"/>
      <c r="IQC843" s="120"/>
      <c r="IQD843" s="120"/>
      <c r="IQE843" s="120"/>
      <c r="IQF843" s="120"/>
      <c r="IQG843" s="120"/>
      <c r="IQH843" s="120"/>
      <c r="IQI843" s="120"/>
      <c r="IQJ843" s="120"/>
      <c r="IQK843" s="120"/>
      <c r="IQL843" s="120"/>
      <c r="IQM843" s="120"/>
      <c r="IQN843" s="120"/>
      <c r="IQO843" s="120"/>
      <c r="IQP843" s="120"/>
      <c r="IQQ843" s="120"/>
      <c r="IQR843" s="120"/>
      <c r="IQS843" s="120"/>
      <c r="IQT843" s="120"/>
      <c r="IQU843" s="120"/>
      <c r="IQV843" s="120"/>
      <c r="IQW843" s="120"/>
      <c r="IQX843" s="120"/>
      <c r="IQY843" s="120"/>
      <c r="IQZ843" s="120"/>
      <c r="IRA843" s="120"/>
      <c r="IRB843" s="120"/>
      <c r="IRC843" s="120"/>
      <c r="IRD843" s="120"/>
      <c r="IRE843" s="120"/>
      <c r="IRF843" s="120"/>
      <c r="IRG843" s="120"/>
      <c r="IRH843" s="120"/>
      <c r="IRI843" s="120"/>
      <c r="IRJ843" s="120"/>
      <c r="IRK843" s="120"/>
      <c r="IRL843" s="120"/>
      <c r="IRM843" s="120"/>
      <c r="IRN843" s="120"/>
      <c r="IRO843" s="120"/>
      <c r="IRP843" s="120"/>
      <c r="IRQ843" s="120"/>
      <c r="IRR843" s="120"/>
      <c r="IRS843" s="120"/>
      <c r="IRT843" s="120"/>
      <c r="IRU843" s="120"/>
      <c r="IRV843" s="120"/>
      <c r="IRW843" s="120"/>
      <c r="IRX843" s="120"/>
      <c r="IRY843" s="120"/>
      <c r="IRZ843" s="120"/>
      <c r="ISA843" s="120"/>
      <c r="ISB843" s="120"/>
      <c r="ISC843" s="120"/>
      <c r="ISD843" s="120"/>
      <c r="ISE843" s="120"/>
      <c r="ISF843" s="120"/>
      <c r="ISG843" s="120"/>
      <c r="ISH843" s="120"/>
      <c r="ISI843" s="120"/>
      <c r="ISJ843" s="120"/>
      <c r="ISK843" s="120"/>
      <c r="ISL843" s="120"/>
      <c r="ISM843" s="120"/>
      <c r="ISN843" s="120"/>
      <c r="ISO843" s="120"/>
      <c r="ISP843" s="120"/>
      <c r="ISQ843" s="120"/>
      <c r="ISR843" s="120"/>
      <c r="ISS843" s="120"/>
      <c r="IST843" s="120"/>
      <c r="ISU843" s="120"/>
      <c r="ISV843" s="120"/>
      <c r="ISW843" s="120"/>
      <c r="ISX843" s="120"/>
      <c r="ISY843" s="120"/>
      <c r="ISZ843" s="120"/>
      <c r="ITA843" s="120"/>
      <c r="ITB843" s="120"/>
      <c r="ITC843" s="120"/>
      <c r="ITD843" s="120"/>
      <c r="ITE843" s="120"/>
      <c r="ITF843" s="120"/>
      <c r="ITG843" s="120"/>
      <c r="ITH843" s="120"/>
      <c r="ITI843" s="120"/>
      <c r="ITJ843" s="120"/>
      <c r="ITK843" s="120"/>
      <c r="ITL843" s="120"/>
      <c r="ITM843" s="120"/>
      <c r="ITN843" s="120"/>
      <c r="ITO843" s="120"/>
      <c r="ITP843" s="120"/>
      <c r="ITQ843" s="120"/>
      <c r="ITR843" s="120"/>
      <c r="ITS843" s="120"/>
      <c r="ITT843" s="120"/>
      <c r="ITU843" s="120"/>
      <c r="ITV843" s="120"/>
      <c r="ITW843" s="120"/>
      <c r="ITX843" s="120"/>
      <c r="ITY843" s="120"/>
      <c r="ITZ843" s="120"/>
      <c r="IUA843" s="120"/>
      <c r="IUB843" s="120"/>
      <c r="IUC843" s="120"/>
      <c r="IUD843" s="120"/>
      <c r="IUE843" s="120"/>
      <c r="IUF843" s="120"/>
      <c r="IUG843" s="120"/>
      <c r="IUH843" s="120"/>
      <c r="IUI843" s="120"/>
      <c r="IUJ843" s="120"/>
      <c r="IUK843" s="120"/>
      <c r="IUL843" s="120"/>
      <c r="IUM843" s="120"/>
      <c r="IUN843" s="120"/>
      <c r="IUO843" s="120"/>
      <c r="IUP843" s="120"/>
      <c r="IUQ843" s="120"/>
      <c r="IUR843" s="120"/>
      <c r="IUS843" s="120"/>
      <c r="IUT843" s="120"/>
      <c r="IUU843" s="120"/>
      <c r="IUV843" s="120"/>
      <c r="IUW843" s="120"/>
      <c r="IUX843" s="120"/>
      <c r="IUY843" s="120"/>
      <c r="IUZ843" s="120"/>
      <c r="IVA843" s="120"/>
      <c r="IVB843" s="120"/>
      <c r="IVC843" s="120"/>
      <c r="IVD843" s="120"/>
      <c r="IVE843" s="120"/>
      <c r="IVF843" s="120"/>
      <c r="IVG843" s="120"/>
      <c r="IVH843" s="120"/>
      <c r="IVI843" s="120"/>
      <c r="IVJ843" s="120"/>
      <c r="IVK843" s="120"/>
      <c r="IVL843" s="120"/>
      <c r="IVM843" s="120"/>
      <c r="IVN843" s="120"/>
      <c r="IVO843" s="120"/>
      <c r="IVP843" s="120"/>
      <c r="IVQ843" s="120"/>
      <c r="IVR843" s="120"/>
      <c r="IVS843" s="120"/>
      <c r="IVT843" s="120"/>
      <c r="IVU843" s="120"/>
      <c r="IVV843" s="120"/>
      <c r="IVW843" s="120"/>
      <c r="IVX843" s="120"/>
      <c r="IVY843" s="120"/>
      <c r="IVZ843" s="120"/>
      <c r="IWA843" s="120"/>
      <c r="IWB843" s="120"/>
      <c r="IWC843" s="120"/>
      <c r="IWD843" s="120"/>
      <c r="IWE843" s="120"/>
      <c r="IWF843" s="120"/>
      <c r="IWG843" s="120"/>
      <c r="IWH843" s="120"/>
      <c r="IWI843" s="120"/>
      <c r="IWJ843" s="120"/>
      <c r="IWK843" s="120"/>
      <c r="IWL843" s="120"/>
      <c r="IWM843" s="120"/>
      <c r="IWN843" s="120"/>
      <c r="IWO843" s="120"/>
      <c r="IWP843" s="120"/>
      <c r="IWQ843" s="120"/>
      <c r="IWR843" s="120"/>
      <c r="IWS843" s="120"/>
      <c r="IWT843" s="120"/>
      <c r="IWU843" s="120"/>
      <c r="IWV843" s="120"/>
      <c r="IWW843" s="120"/>
      <c r="IWX843" s="120"/>
      <c r="IWY843" s="120"/>
      <c r="IWZ843" s="120"/>
      <c r="IXA843" s="120"/>
      <c r="IXB843" s="120"/>
      <c r="IXC843" s="120"/>
      <c r="IXD843" s="120"/>
      <c r="IXE843" s="120"/>
      <c r="IXF843" s="120"/>
      <c r="IXG843" s="120"/>
      <c r="IXH843" s="120"/>
      <c r="IXI843" s="120"/>
      <c r="IXJ843" s="120"/>
      <c r="IXK843" s="120"/>
      <c r="IXL843" s="120"/>
      <c r="IXM843" s="120"/>
      <c r="IXN843" s="120"/>
      <c r="IXO843" s="120"/>
      <c r="IXP843" s="120"/>
      <c r="IXQ843" s="120"/>
      <c r="IXR843" s="120"/>
      <c r="IXS843" s="120"/>
      <c r="IXT843" s="120"/>
      <c r="IXU843" s="120"/>
      <c r="IXV843" s="120"/>
      <c r="IXW843" s="120"/>
      <c r="IXX843" s="120"/>
      <c r="IXY843" s="120"/>
      <c r="IXZ843" s="120"/>
      <c r="IYA843" s="120"/>
      <c r="IYB843" s="120"/>
      <c r="IYC843" s="120"/>
      <c r="IYD843" s="120"/>
      <c r="IYE843" s="120"/>
      <c r="IYF843" s="120"/>
      <c r="IYG843" s="120"/>
      <c r="IYH843" s="120"/>
      <c r="IYI843" s="120"/>
      <c r="IYJ843" s="120"/>
      <c r="IYK843" s="120"/>
      <c r="IYL843" s="120"/>
      <c r="IYM843" s="120"/>
      <c r="IYN843" s="120"/>
      <c r="IYO843" s="120"/>
      <c r="IYP843" s="120"/>
      <c r="IYQ843" s="120"/>
      <c r="IYR843" s="120"/>
      <c r="IYS843" s="120"/>
      <c r="IYT843" s="120"/>
      <c r="IYU843" s="120"/>
      <c r="IYV843" s="120"/>
      <c r="IYW843" s="120"/>
      <c r="IYX843" s="120"/>
      <c r="IYY843" s="120"/>
      <c r="IYZ843" s="120"/>
      <c r="IZA843" s="120"/>
      <c r="IZB843" s="120"/>
      <c r="IZC843" s="120"/>
      <c r="IZD843" s="120"/>
      <c r="IZE843" s="120"/>
      <c r="IZF843" s="120"/>
      <c r="IZG843" s="120"/>
      <c r="IZH843" s="120"/>
      <c r="IZI843" s="120"/>
      <c r="IZJ843" s="120"/>
      <c r="IZK843" s="120"/>
      <c r="IZL843" s="120"/>
      <c r="IZM843" s="120"/>
      <c r="IZN843" s="120"/>
      <c r="IZO843" s="120"/>
      <c r="IZP843" s="120"/>
      <c r="IZQ843" s="120"/>
      <c r="IZR843" s="120"/>
      <c r="IZS843" s="120"/>
      <c r="IZT843" s="120"/>
      <c r="IZU843" s="120"/>
      <c r="IZV843" s="120"/>
      <c r="IZW843" s="120"/>
      <c r="IZX843" s="120"/>
      <c r="IZY843" s="120"/>
      <c r="IZZ843" s="120"/>
      <c r="JAA843" s="120"/>
      <c r="JAB843" s="120"/>
      <c r="JAC843" s="120"/>
      <c r="JAD843" s="120"/>
      <c r="JAE843" s="120"/>
      <c r="JAF843" s="120"/>
      <c r="JAG843" s="120"/>
      <c r="JAH843" s="120"/>
      <c r="JAI843" s="120"/>
      <c r="JAJ843" s="120"/>
      <c r="JAK843" s="120"/>
      <c r="JAL843" s="120"/>
      <c r="JAM843" s="120"/>
      <c r="JAN843" s="120"/>
      <c r="JAO843" s="120"/>
      <c r="JAP843" s="120"/>
      <c r="JAQ843" s="120"/>
      <c r="JAR843" s="120"/>
      <c r="JAS843" s="120"/>
      <c r="JAT843" s="120"/>
      <c r="JAU843" s="120"/>
      <c r="JAV843" s="120"/>
      <c r="JAW843" s="120"/>
      <c r="JAX843" s="120"/>
      <c r="JAY843" s="120"/>
      <c r="JAZ843" s="120"/>
      <c r="JBA843" s="120"/>
      <c r="JBB843" s="120"/>
      <c r="JBC843" s="120"/>
      <c r="JBD843" s="120"/>
      <c r="JBE843" s="120"/>
      <c r="JBF843" s="120"/>
      <c r="JBG843" s="120"/>
      <c r="JBH843" s="120"/>
      <c r="JBI843" s="120"/>
      <c r="JBJ843" s="120"/>
      <c r="JBK843" s="120"/>
      <c r="JBL843" s="120"/>
      <c r="JBM843" s="120"/>
      <c r="JBN843" s="120"/>
      <c r="JBO843" s="120"/>
      <c r="JBP843" s="120"/>
      <c r="JBQ843" s="120"/>
      <c r="JBR843" s="120"/>
      <c r="JBS843" s="120"/>
      <c r="JBT843" s="120"/>
      <c r="JBU843" s="120"/>
      <c r="JBV843" s="120"/>
      <c r="JBW843" s="120"/>
      <c r="JBX843" s="120"/>
      <c r="JBY843" s="120"/>
      <c r="JBZ843" s="120"/>
      <c r="JCA843" s="120"/>
      <c r="JCB843" s="120"/>
      <c r="JCC843" s="120"/>
      <c r="JCD843" s="120"/>
      <c r="JCE843" s="120"/>
      <c r="JCF843" s="120"/>
      <c r="JCG843" s="120"/>
      <c r="JCH843" s="120"/>
      <c r="JCI843" s="120"/>
      <c r="JCJ843" s="120"/>
      <c r="JCK843" s="120"/>
      <c r="JCL843" s="120"/>
      <c r="JCM843" s="120"/>
      <c r="JCN843" s="120"/>
      <c r="JCO843" s="120"/>
      <c r="JCP843" s="120"/>
      <c r="JCQ843" s="120"/>
      <c r="JCR843" s="120"/>
      <c r="JCS843" s="120"/>
      <c r="JCT843" s="120"/>
      <c r="JCU843" s="120"/>
      <c r="JCV843" s="120"/>
      <c r="JCW843" s="120"/>
      <c r="JCX843" s="120"/>
      <c r="JCY843" s="120"/>
      <c r="JCZ843" s="120"/>
      <c r="JDA843" s="120"/>
      <c r="JDB843" s="120"/>
      <c r="JDC843" s="120"/>
      <c r="JDD843" s="120"/>
      <c r="JDE843" s="120"/>
      <c r="JDF843" s="120"/>
      <c r="JDG843" s="120"/>
      <c r="JDH843" s="120"/>
      <c r="JDI843" s="120"/>
      <c r="JDJ843" s="120"/>
      <c r="JDK843" s="120"/>
      <c r="JDL843" s="120"/>
      <c r="JDM843" s="120"/>
      <c r="JDN843" s="120"/>
      <c r="JDO843" s="120"/>
      <c r="JDP843" s="120"/>
      <c r="JDQ843" s="120"/>
      <c r="JDR843" s="120"/>
      <c r="JDS843" s="120"/>
      <c r="JDT843" s="120"/>
      <c r="JDU843" s="120"/>
      <c r="JDV843" s="120"/>
      <c r="JDW843" s="120"/>
      <c r="JDX843" s="120"/>
      <c r="JDY843" s="120"/>
      <c r="JDZ843" s="120"/>
      <c r="JEA843" s="120"/>
      <c r="JEB843" s="120"/>
      <c r="JEC843" s="120"/>
      <c r="JED843" s="120"/>
      <c r="JEE843" s="120"/>
      <c r="JEF843" s="120"/>
      <c r="JEG843" s="120"/>
      <c r="JEH843" s="120"/>
      <c r="JEI843" s="120"/>
      <c r="JEJ843" s="120"/>
      <c r="JEK843" s="120"/>
      <c r="JEL843" s="120"/>
      <c r="JEM843" s="120"/>
      <c r="JEN843" s="120"/>
      <c r="JEO843" s="120"/>
      <c r="JEP843" s="120"/>
      <c r="JEQ843" s="120"/>
      <c r="JER843" s="120"/>
      <c r="JES843" s="120"/>
      <c r="JET843" s="120"/>
      <c r="JEU843" s="120"/>
      <c r="JEV843" s="120"/>
      <c r="JEW843" s="120"/>
      <c r="JEX843" s="120"/>
      <c r="JEY843" s="120"/>
      <c r="JEZ843" s="120"/>
      <c r="JFA843" s="120"/>
      <c r="JFB843" s="120"/>
      <c r="JFC843" s="120"/>
      <c r="JFD843" s="120"/>
      <c r="JFE843" s="120"/>
      <c r="JFF843" s="120"/>
      <c r="JFG843" s="120"/>
      <c r="JFH843" s="120"/>
      <c r="JFI843" s="120"/>
      <c r="JFJ843" s="120"/>
      <c r="JFK843" s="120"/>
      <c r="JFL843" s="120"/>
      <c r="JFM843" s="120"/>
      <c r="JFN843" s="120"/>
      <c r="JFO843" s="120"/>
      <c r="JFP843" s="120"/>
      <c r="JFQ843" s="120"/>
      <c r="JFR843" s="120"/>
      <c r="JFS843" s="120"/>
      <c r="JFT843" s="120"/>
      <c r="JFU843" s="120"/>
      <c r="JFV843" s="120"/>
      <c r="JFW843" s="120"/>
      <c r="JFX843" s="120"/>
      <c r="JFY843" s="120"/>
      <c r="JFZ843" s="120"/>
      <c r="JGA843" s="120"/>
      <c r="JGB843" s="120"/>
      <c r="JGC843" s="120"/>
      <c r="JGD843" s="120"/>
      <c r="JGE843" s="120"/>
      <c r="JGF843" s="120"/>
      <c r="JGG843" s="120"/>
      <c r="JGH843" s="120"/>
      <c r="JGI843" s="120"/>
      <c r="JGJ843" s="120"/>
      <c r="JGK843" s="120"/>
      <c r="JGL843" s="120"/>
      <c r="JGM843" s="120"/>
      <c r="JGN843" s="120"/>
      <c r="JGO843" s="120"/>
      <c r="JGP843" s="120"/>
      <c r="JGQ843" s="120"/>
      <c r="JGR843" s="120"/>
      <c r="JGS843" s="120"/>
      <c r="JGT843" s="120"/>
      <c r="JGU843" s="120"/>
      <c r="JGV843" s="120"/>
      <c r="JGW843" s="120"/>
      <c r="JGX843" s="120"/>
      <c r="JGY843" s="120"/>
      <c r="JGZ843" s="120"/>
      <c r="JHA843" s="120"/>
      <c r="JHB843" s="120"/>
      <c r="JHC843" s="120"/>
      <c r="JHD843" s="120"/>
      <c r="JHE843" s="120"/>
      <c r="JHF843" s="120"/>
      <c r="JHG843" s="120"/>
      <c r="JHH843" s="120"/>
      <c r="JHI843" s="120"/>
      <c r="JHJ843" s="120"/>
      <c r="JHK843" s="120"/>
      <c r="JHL843" s="120"/>
      <c r="JHM843" s="120"/>
      <c r="JHN843" s="120"/>
      <c r="JHO843" s="120"/>
      <c r="JHP843" s="120"/>
      <c r="JHQ843" s="120"/>
      <c r="JHR843" s="120"/>
      <c r="JHS843" s="120"/>
      <c r="JHT843" s="120"/>
      <c r="JHU843" s="120"/>
      <c r="JHV843" s="120"/>
      <c r="JHW843" s="120"/>
      <c r="JHX843" s="120"/>
      <c r="JHY843" s="120"/>
      <c r="JHZ843" s="120"/>
      <c r="JIA843" s="120"/>
      <c r="JIB843" s="120"/>
      <c r="JIC843" s="120"/>
      <c r="JID843" s="120"/>
      <c r="JIE843" s="120"/>
      <c r="JIF843" s="120"/>
      <c r="JIG843" s="120"/>
      <c r="JIH843" s="120"/>
      <c r="JII843" s="120"/>
      <c r="JIJ843" s="120"/>
      <c r="JIK843" s="120"/>
      <c r="JIL843" s="120"/>
      <c r="JIM843" s="120"/>
      <c r="JIN843" s="120"/>
      <c r="JIO843" s="120"/>
      <c r="JIP843" s="120"/>
      <c r="JIQ843" s="120"/>
      <c r="JIR843" s="120"/>
      <c r="JIS843" s="120"/>
      <c r="JIT843" s="120"/>
      <c r="JIU843" s="120"/>
      <c r="JIV843" s="120"/>
      <c r="JIW843" s="120"/>
      <c r="JIX843" s="120"/>
      <c r="JIY843" s="120"/>
      <c r="JIZ843" s="120"/>
      <c r="JJA843" s="120"/>
      <c r="JJB843" s="120"/>
      <c r="JJC843" s="120"/>
      <c r="JJD843" s="120"/>
      <c r="JJE843" s="120"/>
      <c r="JJF843" s="120"/>
      <c r="JJG843" s="120"/>
      <c r="JJH843" s="120"/>
      <c r="JJI843" s="120"/>
      <c r="JJJ843" s="120"/>
      <c r="JJK843" s="120"/>
      <c r="JJL843" s="120"/>
      <c r="JJM843" s="120"/>
      <c r="JJN843" s="120"/>
      <c r="JJO843" s="120"/>
      <c r="JJP843" s="120"/>
      <c r="JJQ843" s="120"/>
      <c r="JJR843" s="120"/>
      <c r="JJS843" s="120"/>
      <c r="JJT843" s="120"/>
      <c r="JJU843" s="120"/>
      <c r="JJV843" s="120"/>
      <c r="JJW843" s="120"/>
      <c r="JJX843" s="120"/>
      <c r="JJY843" s="120"/>
      <c r="JJZ843" s="120"/>
      <c r="JKA843" s="120"/>
      <c r="JKB843" s="120"/>
      <c r="JKC843" s="120"/>
      <c r="JKD843" s="120"/>
      <c r="JKE843" s="120"/>
      <c r="JKF843" s="120"/>
      <c r="JKG843" s="120"/>
      <c r="JKH843" s="120"/>
      <c r="JKI843" s="120"/>
      <c r="JKJ843" s="120"/>
      <c r="JKK843" s="120"/>
      <c r="JKL843" s="120"/>
      <c r="JKM843" s="120"/>
      <c r="JKN843" s="120"/>
      <c r="JKO843" s="120"/>
      <c r="JKP843" s="120"/>
      <c r="JKQ843" s="120"/>
      <c r="JKR843" s="120"/>
      <c r="JKS843" s="120"/>
      <c r="JKT843" s="120"/>
      <c r="JKU843" s="120"/>
      <c r="JKV843" s="120"/>
      <c r="JKW843" s="120"/>
      <c r="JKX843" s="120"/>
      <c r="JKY843" s="120"/>
      <c r="JKZ843" s="120"/>
      <c r="JLA843" s="120"/>
      <c r="JLB843" s="120"/>
      <c r="JLC843" s="120"/>
      <c r="JLD843" s="120"/>
      <c r="JLE843" s="120"/>
      <c r="JLF843" s="120"/>
      <c r="JLG843" s="120"/>
      <c r="JLH843" s="120"/>
      <c r="JLI843" s="120"/>
      <c r="JLJ843" s="120"/>
      <c r="JLK843" s="120"/>
      <c r="JLL843" s="120"/>
      <c r="JLM843" s="120"/>
      <c r="JLN843" s="120"/>
      <c r="JLO843" s="120"/>
      <c r="JLP843" s="120"/>
      <c r="JLQ843" s="120"/>
      <c r="JLR843" s="120"/>
      <c r="JLS843" s="120"/>
      <c r="JLT843" s="120"/>
      <c r="JLU843" s="120"/>
      <c r="JLV843" s="120"/>
      <c r="JLW843" s="120"/>
      <c r="JLX843" s="120"/>
      <c r="JLY843" s="120"/>
      <c r="JLZ843" s="120"/>
      <c r="JMA843" s="120"/>
      <c r="JMB843" s="120"/>
      <c r="JMC843" s="120"/>
      <c r="JMD843" s="120"/>
      <c r="JME843" s="120"/>
      <c r="JMF843" s="120"/>
      <c r="JMG843" s="120"/>
      <c r="JMH843" s="120"/>
      <c r="JMI843" s="120"/>
      <c r="JMJ843" s="120"/>
      <c r="JMK843" s="120"/>
      <c r="JML843" s="120"/>
      <c r="JMM843" s="120"/>
      <c r="JMN843" s="120"/>
      <c r="JMO843" s="120"/>
      <c r="JMP843" s="120"/>
      <c r="JMQ843" s="120"/>
      <c r="JMR843" s="120"/>
      <c r="JMS843" s="120"/>
      <c r="JMT843" s="120"/>
      <c r="JMU843" s="120"/>
      <c r="JMV843" s="120"/>
      <c r="JMW843" s="120"/>
      <c r="JMX843" s="120"/>
      <c r="JMY843" s="120"/>
      <c r="JMZ843" s="120"/>
      <c r="JNA843" s="120"/>
      <c r="JNB843" s="120"/>
      <c r="JNC843" s="120"/>
      <c r="JND843" s="120"/>
      <c r="JNE843" s="120"/>
      <c r="JNF843" s="120"/>
      <c r="JNG843" s="120"/>
      <c r="JNH843" s="120"/>
      <c r="JNI843" s="120"/>
      <c r="JNJ843" s="120"/>
      <c r="JNK843" s="120"/>
      <c r="JNL843" s="120"/>
      <c r="JNM843" s="120"/>
      <c r="JNN843" s="120"/>
      <c r="JNO843" s="120"/>
      <c r="JNP843" s="120"/>
      <c r="JNQ843" s="120"/>
      <c r="JNR843" s="120"/>
      <c r="JNS843" s="120"/>
      <c r="JNT843" s="120"/>
      <c r="JNU843" s="120"/>
      <c r="JNV843" s="120"/>
      <c r="JNW843" s="120"/>
      <c r="JNX843" s="120"/>
      <c r="JNY843" s="120"/>
      <c r="JNZ843" s="120"/>
      <c r="JOA843" s="120"/>
      <c r="JOB843" s="120"/>
      <c r="JOC843" s="120"/>
      <c r="JOD843" s="120"/>
      <c r="JOE843" s="120"/>
      <c r="JOF843" s="120"/>
      <c r="JOG843" s="120"/>
      <c r="JOH843" s="120"/>
      <c r="JOI843" s="120"/>
      <c r="JOJ843" s="120"/>
      <c r="JOK843" s="120"/>
      <c r="JOL843" s="120"/>
      <c r="JOM843" s="120"/>
      <c r="JON843" s="120"/>
      <c r="JOO843" s="120"/>
      <c r="JOP843" s="120"/>
      <c r="JOQ843" s="120"/>
      <c r="JOR843" s="120"/>
      <c r="JOS843" s="120"/>
      <c r="JOT843" s="120"/>
      <c r="JOU843" s="120"/>
      <c r="JOV843" s="120"/>
      <c r="JOW843" s="120"/>
      <c r="JOX843" s="120"/>
      <c r="JOY843" s="120"/>
      <c r="JOZ843" s="120"/>
      <c r="JPA843" s="120"/>
      <c r="JPB843" s="120"/>
      <c r="JPC843" s="120"/>
      <c r="JPD843" s="120"/>
      <c r="JPE843" s="120"/>
      <c r="JPF843" s="120"/>
      <c r="JPG843" s="120"/>
      <c r="JPH843" s="120"/>
      <c r="JPI843" s="120"/>
      <c r="JPJ843" s="120"/>
      <c r="JPK843" s="120"/>
      <c r="JPL843" s="120"/>
      <c r="JPM843" s="120"/>
      <c r="JPN843" s="120"/>
      <c r="JPO843" s="120"/>
      <c r="JPP843" s="120"/>
      <c r="JPQ843" s="120"/>
      <c r="JPR843" s="120"/>
      <c r="JPS843" s="120"/>
      <c r="JPT843" s="120"/>
      <c r="JPU843" s="120"/>
      <c r="JPV843" s="120"/>
      <c r="JPW843" s="120"/>
      <c r="JPX843" s="120"/>
      <c r="JPY843" s="120"/>
      <c r="JPZ843" s="120"/>
      <c r="JQA843" s="120"/>
      <c r="JQB843" s="120"/>
      <c r="JQC843" s="120"/>
      <c r="JQD843" s="120"/>
      <c r="JQE843" s="120"/>
      <c r="JQF843" s="120"/>
      <c r="JQG843" s="120"/>
      <c r="JQH843" s="120"/>
      <c r="JQI843" s="120"/>
      <c r="JQJ843" s="120"/>
      <c r="JQK843" s="120"/>
      <c r="JQL843" s="120"/>
      <c r="JQM843" s="120"/>
      <c r="JQN843" s="120"/>
      <c r="JQO843" s="120"/>
      <c r="JQP843" s="120"/>
      <c r="JQQ843" s="120"/>
      <c r="JQR843" s="120"/>
      <c r="JQS843" s="120"/>
      <c r="JQT843" s="120"/>
      <c r="JQU843" s="120"/>
      <c r="JQV843" s="120"/>
      <c r="JQW843" s="120"/>
      <c r="JQX843" s="120"/>
      <c r="JQY843" s="120"/>
      <c r="JQZ843" s="120"/>
      <c r="JRA843" s="120"/>
      <c r="JRB843" s="120"/>
      <c r="JRC843" s="120"/>
      <c r="JRD843" s="120"/>
      <c r="JRE843" s="120"/>
      <c r="JRF843" s="120"/>
      <c r="JRG843" s="120"/>
      <c r="JRH843" s="120"/>
      <c r="JRI843" s="120"/>
      <c r="JRJ843" s="120"/>
      <c r="JRK843" s="120"/>
      <c r="JRL843" s="120"/>
      <c r="JRM843" s="120"/>
      <c r="JRN843" s="120"/>
      <c r="JRO843" s="120"/>
      <c r="JRP843" s="120"/>
      <c r="JRQ843" s="120"/>
      <c r="JRR843" s="120"/>
      <c r="JRS843" s="120"/>
      <c r="JRT843" s="120"/>
      <c r="JRU843" s="120"/>
      <c r="JRV843" s="120"/>
      <c r="JRW843" s="120"/>
      <c r="JRX843" s="120"/>
      <c r="JRY843" s="120"/>
      <c r="JRZ843" s="120"/>
      <c r="JSA843" s="120"/>
      <c r="JSB843" s="120"/>
      <c r="JSC843" s="120"/>
      <c r="JSD843" s="120"/>
      <c r="JSE843" s="120"/>
      <c r="JSF843" s="120"/>
      <c r="JSG843" s="120"/>
      <c r="JSH843" s="120"/>
      <c r="JSI843" s="120"/>
      <c r="JSJ843" s="120"/>
      <c r="JSK843" s="120"/>
      <c r="JSL843" s="120"/>
      <c r="JSM843" s="120"/>
      <c r="JSN843" s="120"/>
      <c r="JSO843" s="120"/>
      <c r="JSP843" s="120"/>
      <c r="JSQ843" s="120"/>
      <c r="JSR843" s="120"/>
      <c r="JSS843" s="120"/>
      <c r="JST843" s="120"/>
      <c r="JSU843" s="120"/>
      <c r="JSV843" s="120"/>
      <c r="JSW843" s="120"/>
      <c r="JSX843" s="120"/>
      <c r="JSY843" s="120"/>
      <c r="JSZ843" s="120"/>
      <c r="JTA843" s="120"/>
      <c r="JTB843" s="120"/>
      <c r="JTC843" s="120"/>
      <c r="JTD843" s="120"/>
      <c r="JTE843" s="120"/>
      <c r="JTF843" s="120"/>
      <c r="JTG843" s="120"/>
      <c r="JTH843" s="120"/>
      <c r="JTI843" s="120"/>
      <c r="JTJ843" s="120"/>
      <c r="JTK843" s="120"/>
      <c r="JTL843" s="120"/>
      <c r="JTM843" s="120"/>
      <c r="JTN843" s="120"/>
      <c r="JTO843" s="120"/>
      <c r="JTP843" s="120"/>
      <c r="JTQ843" s="120"/>
      <c r="JTR843" s="120"/>
      <c r="JTS843" s="120"/>
      <c r="JTT843" s="120"/>
      <c r="JTU843" s="120"/>
      <c r="JTV843" s="120"/>
      <c r="JTW843" s="120"/>
      <c r="JTX843" s="120"/>
      <c r="JTY843" s="120"/>
      <c r="JTZ843" s="120"/>
      <c r="JUA843" s="120"/>
      <c r="JUB843" s="120"/>
      <c r="JUC843" s="120"/>
      <c r="JUD843" s="120"/>
      <c r="JUE843" s="120"/>
      <c r="JUF843" s="120"/>
      <c r="JUG843" s="120"/>
      <c r="JUH843" s="120"/>
      <c r="JUI843" s="120"/>
      <c r="JUJ843" s="120"/>
      <c r="JUK843" s="120"/>
      <c r="JUL843" s="120"/>
      <c r="JUM843" s="120"/>
      <c r="JUN843" s="120"/>
      <c r="JUO843" s="120"/>
      <c r="JUP843" s="120"/>
      <c r="JUQ843" s="120"/>
      <c r="JUR843" s="120"/>
      <c r="JUS843" s="120"/>
      <c r="JUT843" s="120"/>
      <c r="JUU843" s="120"/>
      <c r="JUV843" s="120"/>
      <c r="JUW843" s="120"/>
      <c r="JUX843" s="120"/>
      <c r="JUY843" s="120"/>
      <c r="JUZ843" s="120"/>
      <c r="JVA843" s="120"/>
      <c r="JVB843" s="120"/>
      <c r="JVC843" s="120"/>
      <c r="JVD843" s="120"/>
      <c r="JVE843" s="120"/>
      <c r="JVF843" s="120"/>
      <c r="JVG843" s="120"/>
      <c r="JVH843" s="120"/>
      <c r="JVI843" s="120"/>
      <c r="JVJ843" s="120"/>
      <c r="JVK843" s="120"/>
      <c r="JVL843" s="120"/>
      <c r="JVM843" s="120"/>
      <c r="JVN843" s="120"/>
      <c r="JVO843" s="120"/>
      <c r="JVP843" s="120"/>
      <c r="JVQ843" s="120"/>
      <c r="JVR843" s="120"/>
      <c r="JVS843" s="120"/>
      <c r="JVT843" s="120"/>
      <c r="JVU843" s="120"/>
      <c r="JVV843" s="120"/>
      <c r="JVW843" s="120"/>
      <c r="JVX843" s="120"/>
      <c r="JVY843" s="120"/>
      <c r="JVZ843" s="120"/>
      <c r="JWA843" s="120"/>
      <c r="JWB843" s="120"/>
      <c r="JWC843" s="120"/>
      <c r="JWD843" s="120"/>
      <c r="JWE843" s="120"/>
      <c r="JWF843" s="120"/>
      <c r="JWG843" s="120"/>
      <c r="JWH843" s="120"/>
      <c r="JWI843" s="120"/>
      <c r="JWJ843" s="120"/>
      <c r="JWK843" s="120"/>
      <c r="JWL843" s="120"/>
      <c r="JWM843" s="120"/>
      <c r="JWN843" s="120"/>
      <c r="JWO843" s="120"/>
      <c r="JWP843" s="120"/>
      <c r="JWQ843" s="120"/>
      <c r="JWR843" s="120"/>
      <c r="JWS843" s="120"/>
      <c r="JWT843" s="120"/>
      <c r="JWU843" s="120"/>
      <c r="JWV843" s="120"/>
      <c r="JWW843" s="120"/>
      <c r="JWX843" s="120"/>
      <c r="JWY843" s="120"/>
      <c r="JWZ843" s="120"/>
      <c r="JXA843" s="120"/>
      <c r="JXB843" s="120"/>
      <c r="JXC843" s="120"/>
      <c r="JXD843" s="120"/>
      <c r="JXE843" s="120"/>
      <c r="JXF843" s="120"/>
      <c r="JXG843" s="120"/>
      <c r="JXH843" s="120"/>
      <c r="JXI843" s="120"/>
      <c r="JXJ843" s="120"/>
      <c r="JXK843" s="120"/>
      <c r="JXL843" s="120"/>
      <c r="JXM843" s="120"/>
      <c r="JXN843" s="120"/>
      <c r="JXO843" s="120"/>
      <c r="JXP843" s="120"/>
      <c r="JXQ843" s="120"/>
      <c r="JXR843" s="120"/>
      <c r="JXS843" s="120"/>
      <c r="JXT843" s="120"/>
      <c r="JXU843" s="120"/>
      <c r="JXV843" s="120"/>
      <c r="JXW843" s="120"/>
      <c r="JXX843" s="120"/>
      <c r="JXY843" s="120"/>
      <c r="JXZ843" s="120"/>
      <c r="JYA843" s="120"/>
      <c r="JYB843" s="120"/>
      <c r="JYC843" s="120"/>
      <c r="JYD843" s="120"/>
      <c r="JYE843" s="120"/>
      <c r="JYF843" s="120"/>
      <c r="JYG843" s="120"/>
      <c r="JYH843" s="120"/>
      <c r="JYI843" s="120"/>
      <c r="JYJ843" s="120"/>
      <c r="JYK843" s="120"/>
      <c r="JYL843" s="120"/>
      <c r="JYM843" s="120"/>
      <c r="JYN843" s="120"/>
      <c r="JYO843" s="120"/>
      <c r="JYP843" s="120"/>
      <c r="JYQ843" s="120"/>
      <c r="JYR843" s="120"/>
      <c r="JYS843" s="120"/>
      <c r="JYT843" s="120"/>
      <c r="JYU843" s="120"/>
      <c r="JYV843" s="120"/>
      <c r="JYW843" s="120"/>
      <c r="JYX843" s="120"/>
      <c r="JYY843" s="120"/>
      <c r="JYZ843" s="120"/>
      <c r="JZA843" s="120"/>
      <c r="JZB843" s="120"/>
      <c r="JZC843" s="120"/>
      <c r="JZD843" s="120"/>
      <c r="JZE843" s="120"/>
      <c r="JZF843" s="120"/>
      <c r="JZG843" s="120"/>
      <c r="JZH843" s="120"/>
      <c r="JZI843" s="120"/>
      <c r="JZJ843" s="120"/>
      <c r="JZK843" s="120"/>
      <c r="JZL843" s="120"/>
      <c r="JZM843" s="120"/>
      <c r="JZN843" s="120"/>
      <c r="JZO843" s="120"/>
      <c r="JZP843" s="120"/>
      <c r="JZQ843" s="120"/>
      <c r="JZR843" s="120"/>
      <c r="JZS843" s="120"/>
      <c r="JZT843" s="120"/>
      <c r="JZU843" s="120"/>
      <c r="JZV843" s="120"/>
      <c r="JZW843" s="120"/>
      <c r="JZX843" s="120"/>
      <c r="JZY843" s="120"/>
      <c r="JZZ843" s="120"/>
      <c r="KAA843" s="120"/>
      <c r="KAB843" s="120"/>
      <c r="KAC843" s="120"/>
      <c r="KAD843" s="120"/>
      <c r="KAE843" s="120"/>
      <c r="KAF843" s="120"/>
      <c r="KAG843" s="120"/>
      <c r="KAH843" s="120"/>
      <c r="KAI843" s="120"/>
      <c r="KAJ843" s="120"/>
      <c r="KAK843" s="120"/>
      <c r="KAL843" s="120"/>
      <c r="KAM843" s="120"/>
      <c r="KAN843" s="120"/>
      <c r="KAO843" s="120"/>
      <c r="KAP843" s="120"/>
      <c r="KAQ843" s="120"/>
      <c r="KAR843" s="120"/>
      <c r="KAS843" s="120"/>
      <c r="KAT843" s="120"/>
      <c r="KAU843" s="120"/>
      <c r="KAV843" s="120"/>
      <c r="KAW843" s="120"/>
      <c r="KAX843" s="120"/>
      <c r="KAY843" s="120"/>
      <c r="KAZ843" s="120"/>
      <c r="KBA843" s="120"/>
      <c r="KBB843" s="120"/>
      <c r="KBC843" s="120"/>
      <c r="KBD843" s="120"/>
      <c r="KBE843" s="120"/>
      <c r="KBF843" s="120"/>
      <c r="KBG843" s="120"/>
      <c r="KBH843" s="120"/>
      <c r="KBI843" s="120"/>
      <c r="KBJ843" s="120"/>
      <c r="KBK843" s="120"/>
      <c r="KBL843" s="120"/>
      <c r="KBM843" s="120"/>
      <c r="KBN843" s="120"/>
      <c r="KBO843" s="120"/>
      <c r="KBP843" s="120"/>
      <c r="KBQ843" s="120"/>
      <c r="KBR843" s="120"/>
      <c r="KBS843" s="120"/>
      <c r="KBT843" s="120"/>
      <c r="KBU843" s="120"/>
      <c r="KBV843" s="120"/>
      <c r="KBW843" s="120"/>
      <c r="KBX843" s="120"/>
      <c r="KBY843" s="120"/>
      <c r="KBZ843" s="120"/>
      <c r="KCA843" s="120"/>
      <c r="KCB843" s="120"/>
      <c r="KCC843" s="120"/>
      <c r="KCD843" s="120"/>
      <c r="KCE843" s="120"/>
      <c r="KCF843" s="120"/>
      <c r="KCG843" s="120"/>
      <c r="KCH843" s="120"/>
      <c r="KCI843" s="120"/>
      <c r="KCJ843" s="120"/>
      <c r="KCK843" s="120"/>
      <c r="KCL843" s="120"/>
      <c r="KCM843" s="120"/>
      <c r="KCN843" s="120"/>
      <c r="KCO843" s="120"/>
      <c r="KCP843" s="120"/>
      <c r="KCQ843" s="120"/>
      <c r="KCR843" s="120"/>
      <c r="KCS843" s="120"/>
      <c r="KCT843" s="120"/>
      <c r="KCU843" s="120"/>
      <c r="KCV843" s="120"/>
      <c r="KCW843" s="120"/>
      <c r="KCX843" s="120"/>
      <c r="KCY843" s="120"/>
      <c r="KCZ843" s="120"/>
      <c r="KDA843" s="120"/>
      <c r="KDB843" s="120"/>
      <c r="KDC843" s="120"/>
      <c r="KDD843" s="120"/>
      <c r="KDE843" s="120"/>
      <c r="KDF843" s="120"/>
      <c r="KDG843" s="120"/>
      <c r="KDH843" s="120"/>
      <c r="KDI843" s="120"/>
      <c r="KDJ843" s="120"/>
      <c r="KDK843" s="120"/>
      <c r="KDL843" s="120"/>
      <c r="KDM843" s="120"/>
      <c r="KDN843" s="120"/>
      <c r="KDO843" s="120"/>
      <c r="KDP843" s="120"/>
      <c r="KDQ843" s="120"/>
      <c r="KDR843" s="120"/>
      <c r="KDS843" s="120"/>
      <c r="KDT843" s="120"/>
      <c r="KDU843" s="120"/>
      <c r="KDV843" s="120"/>
      <c r="KDW843" s="120"/>
      <c r="KDX843" s="120"/>
      <c r="KDY843" s="120"/>
      <c r="KDZ843" s="120"/>
      <c r="KEA843" s="120"/>
      <c r="KEB843" s="120"/>
      <c r="KEC843" s="120"/>
      <c r="KED843" s="120"/>
      <c r="KEE843" s="120"/>
      <c r="KEF843" s="120"/>
      <c r="KEG843" s="120"/>
      <c r="KEH843" s="120"/>
      <c r="KEI843" s="120"/>
      <c r="KEJ843" s="120"/>
      <c r="KEK843" s="120"/>
      <c r="KEL843" s="120"/>
      <c r="KEM843" s="120"/>
      <c r="KEN843" s="120"/>
      <c r="KEO843" s="120"/>
      <c r="KEP843" s="120"/>
      <c r="KEQ843" s="120"/>
      <c r="KER843" s="120"/>
      <c r="KES843" s="120"/>
      <c r="KET843" s="120"/>
      <c r="KEU843" s="120"/>
      <c r="KEV843" s="120"/>
      <c r="KEW843" s="120"/>
      <c r="KEX843" s="120"/>
      <c r="KEY843" s="120"/>
      <c r="KEZ843" s="120"/>
      <c r="KFA843" s="120"/>
      <c r="KFB843" s="120"/>
      <c r="KFC843" s="120"/>
      <c r="KFD843" s="120"/>
      <c r="KFE843" s="120"/>
      <c r="KFF843" s="120"/>
      <c r="KFG843" s="120"/>
      <c r="KFH843" s="120"/>
      <c r="KFI843" s="120"/>
      <c r="KFJ843" s="120"/>
      <c r="KFK843" s="120"/>
      <c r="KFL843" s="120"/>
      <c r="KFM843" s="120"/>
      <c r="KFN843" s="120"/>
      <c r="KFO843" s="120"/>
      <c r="KFP843" s="120"/>
      <c r="KFQ843" s="120"/>
      <c r="KFR843" s="120"/>
      <c r="KFS843" s="120"/>
      <c r="KFT843" s="120"/>
      <c r="KFU843" s="120"/>
      <c r="KFV843" s="120"/>
      <c r="KFW843" s="120"/>
      <c r="KFX843" s="120"/>
      <c r="KFY843" s="120"/>
      <c r="KFZ843" s="120"/>
      <c r="KGA843" s="120"/>
      <c r="KGB843" s="120"/>
      <c r="KGC843" s="120"/>
      <c r="KGD843" s="120"/>
      <c r="KGE843" s="120"/>
      <c r="KGF843" s="120"/>
      <c r="KGG843" s="120"/>
      <c r="KGH843" s="120"/>
      <c r="KGI843" s="120"/>
      <c r="KGJ843" s="120"/>
      <c r="KGK843" s="120"/>
      <c r="KGL843" s="120"/>
      <c r="KGM843" s="120"/>
      <c r="KGN843" s="120"/>
      <c r="KGO843" s="120"/>
      <c r="KGP843" s="120"/>
      <c r="KGQ843" s="120"/>
      <c r="KGR843" s="120"/>
      <c r="KGS843" s="120"/>
      <c r="KGT843" s="120"/>
      <c r="KGU843" s="120"/>
      <c r="KGV843" s="120"/>
      <c r="KGW843" s="120"/>
      <c r="KGX843" s="120"/>
      <c r="KGY843" s="120"/>
      <c r="KGZ843" s="120"/>
      <c r="KHA843" s="120"/>
      <c r="KHB843" s="120"/>
      <c r="KHC843" s="120"/>
      <c r="KHD843" s="120"/>
      <c r="KHE843" s="120"/>
      <c r="KHF843" s="120"/>
      <c r="KHG843" s="120"/>
      <c r="KHH843" s="120"/>
      <c r="KHI843" s="120"/>
      <c r="KHJ843" s="120"/>
      <c r="KHK843" s="120"/>
      <c r="KHL843" s="120"/>
      <c r="KHM843" s="120"/>
      <c r="KHN843" s="120"/>
      <c r="KHO843" s="120"/>
      <c r="KHP843" s="120"/>
      <c r="KHQ843" s="120"/>
      <c r="KHR843" s="120"/>
      <c r="KHS843" s="120"/>
      <c r="KHT843" s="120"/>
      <c r="KHU843" s="120"/>
      <c r="KHV843" s="120"/>
      <c r="KHW843" s="120"/>
      <c r="KHX843" s="120"/>
      <c r="KHY843" s="120"/>
      <c r="KHZ843" s="120"/>
      <c r="KIA843" s="120"/>
      <c r="KIB843" s="120"/>
      <c r="KIC843" s="120"/>
      <c r="KID843" s="120"/>
      <c r="KIE843" s="120"/>
      <c r="KIF843" s="120"/>
      <c r="KIG843" s="120"/>
      <c r="KIH843" s="120"/>
      <c r="KII843" s="120"/>
      <c r="KIJ843" s="120"/>
      <c r="KIK843" s="120"/>
      <c r="KIL843" s="120"/>
      <c r="KIM843" s="120"/>
      <c r="KIN843" s="120"/>
      <c r="KIO843" s="120"/>
      <c r="KIP843" s="120"/>
      <c r="KIQ843" s="120"/>
      <c r="KIR843" s="120"/>
      <c r="KIS843" s="120"/>
      <c r="KIT843" s="120"/>
      <c r="KIU843" s="120"/>
      <c r="KIV843" s="120"/>
      <c r="KIW843" s="120"/>
      <c r="KIX843" s="120"/>
      <c r="KIY843" s="120"/>
      <c r="KIZ843" s="120"/>
      <c r="KJA843" s="120"/>
      <c r="KJB843" s="120"/>
      <c r="KJC843" s="120"/>
      <c r="KJD843" s="120"/>
      <c r="KJE843" s="120"/>
      <c r="KJF843" s="120"/>
      <c r="KJG843" s="120"/>
      <c r="KJH843" s="120"/>
      <c r="KJI843" s="120"/>
      <c r="KJJ843" s="120"/>
      <c r="KJK843" s="120"/>
      <c r="KJL843" s="120"/>
      <c r="KJM843" s="120"/>
      <c r="KJN843" s="120"/>
      <c r="KJO843" s="120"/>
      <c r="KJP843" s="120"/>
      <c r="KJQ843" s="120"/>
      <c r="KJR843" s="120"/>
      <c r="KJS843" s="120"/>
      <c r="KJT843" s="120"/>
      <c r="KJU843" s="120"/>
      <c r="KJV843" s="120"/>
      <c r="KJW843" s="120"/>
      <c r="KJX843" s="120"/>
      <c r="KJY843" s="120"/>
      <c r="KJZ843" s="120"/>
      <c r="KKA843" s="120"/>
      <c r="KKB843" s="120"/>
      <c r="KKC843" s="120"/>
      <c r="KKD843" s="120"/>
      <c r="KKE843" s="120"/>
      <c r="KKF843" s="120"/>
      <c r="KKG843" s="120"/>
      <c r="KKH843" s="120"/>
      <c r="KKI843" s="120"/>
      <c r="KKJ843" s="120"/>
      <c r="KKK843" s="120"/>
      <c r="KKL843" s="120"/>
      <c r="KKM843" s="120"/>
      <c r="KKN843" s="120"/>
      <c r="KKO843" s="120"/>
      <c r="KKP843" s="120"/>
      <c r="KKQ843" s="120"/>
      <c r="KKR843" s="120"/>
      <c r="KKS843" s="120"/>
      <c r="KKT843" s="120"/>
      <c r="KKU843" s="120"/>
      <c r="KKV843" s="120"/>
      <c r="KKW843" s="120"/>
      <c r="KKX843" s="120"/>
      <c r="KKY843" s="120"/>
      <c r="KKZ843" s="120"/>
      <c r="KLA843" s="120"/>
      <c r="KLB843" s="120"/>
      <c r="KLC843" s="120"/>
      <c r="KLD843" s="120"/>
      <c r="KLE843" s="120"/>
      <c r="KLF843" s="120"/>
      <c r="KLG843" s="120"/>
      <c r="KLH843" s="120"/>
      <c r="KLI843" s="120"/>
      <c r="KLJ843" s="120"/>
      <c r="KLK843" s="120"/>
      <c r="KLL843" s="120"/>
      <c r="KLM843" s="120"/>
      <c r="KLN843" s="120"/>
      <c r="KLO843" s="120"/>
      <c r="KLP843" s="120"/>
      <c r="KLQ843" s="120"/>
      <c r="KLR843" s="120"/>
      <c r="KLS843" s="120"/>
      <c r="KLT843" s="120"/>
      <c r="KLU843" s="120"/>
      <c r="KLV843" s="120"/>
      <c r="KLW843" s="120"/>
      <c r="KLX843" s="120"/>
      <c r="KLY843" s="120"/>
      <c r="KLZ843" s="120"/>
      <c r="KMA843" s="120"/>
      <c r="KMB843" s="120"/>
      <c r="KMC843" s="120"/>
      <c r="KMD843" s="120"/>
      <c r="KME843" s="120"/>
      <c r="KMF843" s="120"/>
      <c r="KMG843" s="120"/>
      <c r="KMH843" s="120"/>
      <c r="KMI843" s="120"/>
      <c r="KMJ843" s="120"/>
      <c r="KMK843" s="120"/>
      <c r="KML843" s="120"/>
      <c r="KMM843" s="120"/>
      <c r="KMN843" s="120"/>
      <c r="KMO843" s="120"/>
      <c r="KMP843" s="120"/>
      <c r="KMQ843" s="120"/>
      <c r="KMR843" s="120"/>
      <c r="KMS843" s="120"/>
      <c r="KMT843" s="120"/>
      <c r="KMU843" s="120"/>
      <c r="KMV843" s="120"/>
      <c r="KMW843" s="120"/>
      <c r="KMX843" s="120"/>
      <c r="KMY843" s="120"/>
      <c r="KMZ843" s="120"/>
      <c r="KNA843" s="120"/>
      <c r="KNB843" s="120"/>
      <c r="KNC843" s="120"/>
      <c r="KND843" s="120"/>
      <c r="KNE843" s="120"/>
      <c r="KNF843" s="120"/>
      <c r="KNG843" s="120"/>
      <c r="KNH843" s="120"/>
      <c r="KNI843" s="120"/>
      <c r="KNJ843" s="120"/>
      <c r="KNK843" s="120"/>
      <c r="KNL843" s="120"/>
      <c r="KNM843" s="120"/>
      <c r="KNN843" s="120"/>
      <c r="KNO843" s="120"/>
      <c r="KNP843" s="120"/>
      <c r="KNQ843" s="120"/>
      <c r="KNR843" s="120"/>
      <c r="KNS843" s="120"/>
      <c r="KNT843" s="120"/>
      <c r="KNU843" s="120"/>
      <c r="KNV843" s="120"/>
      <c r="KNW843" s="120"/>
      <c r="KNX843" s="120"/>
      <c r="KNY843" s="120"/>
      <c r="KNZ843" s="120"/>
      <c r="KOA843" s="120"/>
      <c r="KOB843" s="120"/>
      <c r="KOC843" s="120"/>
      <c r="KOD843" s="120"/>
      <c r="KOE843" s="120"/>
      <c r="KOF843" s="120"/>
      <c r="KOG843" s="120"/>
      <c r="KOH843" s="120"/>
      <c r="KOI843" s="120"/>
      <c r="KOJ843" s="120"/>
      <c r="KOK843" s="120"/>
      <c r="KOL843" s="120"/>
      <c r="KOM843" s="120"/>
      <c r="KON843" s="120"/>
      <c r="KOO843" s="120"/>
      <c r="KOP843" s="120"/>
      <c r="KOQ843" s="120"/>
      <c r="KOR843" s="120"/>
      <c r="KOS843" s="120"/>
      <c r="KOT843" s="120"/>
      <c r="KOU843" s="120"/>
      <c r="KOV843" s="120"/>
      <c r="KOW843" s="120"/>
      <c r="KOX843" s="120"/>
      <c r="KOY843" s="120"/>
      <c r="KOZ843" s="120"/>
      <c r="KPA843" s="120"/>
      <c r="KPB843" s="120"/>
      <c r="KPC843" s="120"/>
      <c r="KPD843" s="120"/>
      <c r="KPE843" s="120"/>
      <c r="KPF843" s="120"/>
      <c r="KPG843" s="120"/>
      <c r="KPH843" s="120"/>
      <c r="KPI843" s="120"/>
      <c r="KPJ843" s="120"/>
      <c r="KPK843" s="120"/>
      <c r="KPL843" s="120"/>
      <c r="KPM843" s="120"/>
      <c r="KPN843" s="120"/>
      <c r="KPO843" s="120"/>
      <c r="KPP843" s="120"/>
      <c r="KPQ843" s="120"/>
      <c r="KPR843" s="120"/>
      <c r="KPS843" s="120"/>
      <c r="KPT843" s="120"/>
      <c r="KPU843" s="120"/>
      <c r="KPV843" s="120"/>
      <c r="KPW843" s="120"/>
      <c r="KPX843" s="120"/>
      <c r="KPY843" s="120"/>
      <c r="KPZ843" s="120"/>
      <c r="KQA843" s="120"/>
      <c r="KQB843" s="120"/>
      <c r="KQC843" s="120"/>
      <c r="KQD843" s="120"/>
      <c r="KQE843" s="120"/>
      <c r="KQF843" s="120"/>
      <c r="KQG843" s="120"/>
      <c r="KQH843" s="120"/>
      <c r="KQI843" s="120"/>
      <c r="KQJ843" s="120"/>
      <c r="KQK843" s="120"/>
      <c r="KQL843" s="120"/>
      <c r="KQM843" s="120"/>
      <c r="KQN843" s="120"/>
      <c r="KQO843" s="120"/>
      <c r="KQP843" s="120"/>
      <c r="KQQ843" s="120"/>
      <c r="KQR843" s="120"/>
      <c r="KQS843" s="120"/>
      <c r="KQT843" s="120"/>
      <c r="KQU843" s="120"/>
      <c r="KQV843" s="120"/>
      <c r="KQW843" s="120"/>
      <c r="KQX843" s="120"/>
      <c r="KQY843" s="120"/>
      <c r="KQZ843" s="120"/>
      <c r="KRA843" s="120"/>
      <c r="KRB843" s="120"/>
      <c r="KRC843" s="120"/>
      <c r="KRD843" s="120"/>
      <c r="KRE843" s="120"/>
      <c r="KRF843" s="120"/>
      <c r="KRG843" s="120"/>
      <c r="KRH843" s="120"/>
      <c r="KRI843" s="120"/>
      <c r="KRJ843" s="120"/>
      <c r="KRK843" s="120"/>
      <c r="KRL843" s="120"/>
      <c r="KRM843" s="120"/>
      <c r="KRN843" s="120"/>
      <c r="KRO843" s="120"/>
      <c r="KRP843" s="120"/>
      <c r="KRQ843" s="120"/>
      <c r="KRR843" s="120"/>
      <c r="KRS843" s="120"/>
      <c r="KRT843" s="120"/>
      <c r="KRU843" s="120"/>
      <c r="KRV843" s="120"/>
      <c r="KRW843" s="120"/>
      <c r="KRX843" s="120"/>
      <c r="KRY843" s="120"/>
      <c r="KRZ843" s="120"/>
      <c r="KSA843" s="120"/>
      <c r="KSB843" s="120"/>
      <c r="KSC843" s="120"/>
      <c r="KSD843" s="120"/>
      <c r="KSE843" s="120"/>
      <c r="KSF843" s="120"/>
      <c r="KSG843" s="120"/>
      <c r="KSH843" s="120"/>
      <c r="KSI843" s="120"/>
      <c r="KSJ843" s="120"/>
      <c r="KSK843" s="120"/>
      <c r="KSL843" s="120"/>
      <c r="KSM843" s="120"/>
      <c r="KSN843" s="120"/>
      <c r="KSO843" s="120"/>
      <c r="KSP843" s="120"/>
      <c r="KSQ843" s="120"/>
      <c r="KSR843" s="120"/>
      <c r="KSS843" s="120"/>
      <c r="KST843" s="120"/>
      <c r="KSU843" s="120"/>
      <c r="KSV843" s="120"/>
      <c r="KSW843" s="120"/>
      <c r="KSX843" s="120"/>
      <c r="KSY843" s="120"/>
      <c r="KSZ843" s="120"/>
      <c r="KTA843" s="120"/>
      <c r="KTB843" s="120"/>
      <c r="KTC843" s="120"/>
      <c r="KTD843" s="120"/>
      <c r="KTE843" s="120"/>
      <c r="KTF843" s="120"/>
      <c r="KTG843" s="120"/>
      <c r="KTH843" s="120"/>
      <c r="KTI843" s="120"/>
      <c r="KTJ843" s="120"/>
      <c r="KTK843" s="120"/>
      <c r="KTL843" s="120"/>
      <c r="KTM843" s="120"/>
      <c r="KTN843" s="120"/>
      <c r="KTO843" s="120"/>
      <c r="KTP843" s="120"/>
      <c r="KTQ843" s="120"/>
      <c r="KTR843" s="120"/>
      <c r="KTS843" s="120"/>
      <c r="KTT843" s="120"/>
      <c r="KTU843" s="120"/>
      <c r="KTV843" s="120"/>
      <c r="KTW843" s="120"/>
      <c r="KTX843" s="120"/>
      <c r="KTY843" s="120"/>
      <c r="KTZ843" s="120"/>
      <c r="KUA843" s="120"/>
      <c r="KUB843" s="120"/>
      <c r="KUC843" s="120"/>
      <c r="KUD843" s="120"/>
      <c r="KUE843" s="120"/>
      <c r="KUF843" s="120"/>
      <c r="KUG843" s="120"/>
      <c r="KUH843" s="120"/>
      <c r="KUI843" s="120"/>
      <c r="KUJ843" s="120"/>
      <c r="KUK843" s="120"/>
      <c r="KUL843" s="120"/>
      <c r="KUM843" s="120"/>
      <c r="KUN843" s="120"/>
      <c r="KUO843" s="120"/>
      <c r="KUP843" s="120"/>
      <c r="KUQ843" s="120"/>
      <c r="KUR843" s="120"/>
      <c r="KUS843" s="120"/>
      <c r="KUT843" s="120"/>
      <c r="KUU843" s="120"/>
      <c r="KUV843" s="120"/>
      <c r="KUW843" s="120"/>
      <c r="KUX843" s="120"/>
      <c r="KUY843" s="120"/>
      <c r="KUZ843" s="120"/>
      <c r="KVA843" s="120"/>
      <c r="KVB843" s="120"/>
      <c r="KVC843" s="120"/>
      <c r="KVD843" s="120"/>
      <c r="KVE843" s="120"/>
      <c r="KVF843" s="120"/>
      <c r="KVG843" s="120"/>
      <c r="KVH843" s="120"/>
      <c r="KVI843" s="120"/>
      <c r="KVJ843" s="120"/>
      <c r="KVK843" s="120"/>
      <c r="KVL843" s="120"/>
      <c r="KVM843" s="120"/>
      <c r="KVN843" s="120"/>
      <c r="KVO843" s="120"/>
      <c r="KVP843" s="120"/>
      <c r="KVQ843" s="120"/>
      <c r="KVR843" s="120"/>
      <c r="KVS843" s="120"/>
      <c r="KVT843" s="120"/>
      <c r="KVU843" s="120"/>
      <c r="KVV843" s="120"/>
      <c r="KVW843" s="120"/>
      <c r="KVX843" s="120"/>
      <c r="KVY843" s="120"/>
      <c r="KVZ843" s="120"/>
      <c r="KWA843" s="120"/>
      <c r="KWB843" s="120"/>
      <c r="KWC843" s="120"/>
      <c r="KWD843" s="120"/>
      <c r="KWE843" s="120"/>
      <c r="KWF843" s="120"/>
      <c r="KWG843" s="120"/>
      <c r="KWH843" s="120"/>
      <c r="KWI843" s="120"/>
      <c r="KWJ843" s="120"/>
      <c r="KWK843" s="120"/>
      <c r="KWL843" s="120"/>
      <c r="KWM843" s="120"/>
      <c r="KWN843" s="120"/>
      <c r="KWO843" s="120"/>
      <c r="KWP843" s="120"/>
      <c r="KWQ843" s="120"/>
      <c r="KWR843" s="120"/>
      <c r="KWS843" s="120"/>
      <c r="KWT843" s="120"/>
      <c r="KWU843" s="120"/>
      <c r="KWV843" s="120"/>
      <c r="KWW843" s="120"/>
      <c r="KWX843" s="120"/>
      <c r="KWY843" s="120"/>
      <c r="KWZ843" s="120"/>
      <c r="KXA843" s="120"/>
      <c r="KXB843" s="120"/>
      <c r="KXC843" s="120"/>
      <c r="KXD843" s="120"/>
      <c r="KXE843" s="120"/>
      <c r="KXF843" s="120"/>
      <c r="KXG843" s="120"/>
      <c r="KXH843" s="120"/>
      <c r="KXI843" s="120"/>
      <c r="KXJ843" s="120"/>
      <c r="KXK843" s="120"/>
      <c r="KXL843" s="120"/>
      <c r="KXM843" s="120"/>
      <c r="KXN843" s="120"/>
      <c r="KXO843" s="120"/>
      <c r="KXP843" s="120"/>
      <c r="KXQ843" s="120"/>
      <c r="KXR843" s="120"/>
      <c r="KXS843" s="120"/>
      <c r="KXT843" s="120"/>
      <c r="KXU843" s="120"/>
      <c r="KXV843" s="120"/>
      <c r="KXW843" s="120"/>
      <c r="KXX843" s="120"/>
      <c r="KXY843" s="120"/>
      <c r="KXZ843" s="120"/>
      <c r="KYA843" s="120"/>
      <c r="KYB843" s="120"/>
      <c r="KYC843" s="120"/>
      <c r="KYD843" s="120"/>
      <c r="KYE843" s="120"/>
      <c r="KYF843" s="120"/>
      <c r="KYG843" s="120"/>
      <c r="KYH843" s="120"/>
      <c r="KYI843" s="120"/>
      <c r="KYJ843" s="120"/>
      <c r="KYK843" s="120"/>
      <c r="KYL843" s="120"/>
      <c r="KYM843" s="120"/>
      <c r="KYN843" s="120"/>
      <c r="KYO843" s="120"/>
      <c r="KYP843" s="120"/>
      <c r="KYQ843" s="120"/>
      <c r="KYR843" s="120"/>
      <c r="KYS843" s="120"/>
      <c r="KYT843" s="120"/>
      <c r="KYU843" s="120"/>
      <c r="KYV843" s="120"/>
      <c r="KYW843" s="120"/>
      <c r="KYX843" s="120"/>
      <c r="KYY843" s="120"/>
      <c r="KYZ843" s="120"/>
      <c r="KZA843" s="120"/>
      <c r="KZB843" s="120"/>
      <c r="KZC843" s="120"/>
      <c r="KZD843" s="120"/>
      <c r="KZE843" s="120"/>
      <c r="KZF843" s="120"/>
      <c r="KZG843" s="120"/>
      <c r="KZH843" s="120"/>
      <c r="KZI843" s="120"/>
      <c r="KZJ843" s="120"/>
      <c r="KZK843" s="120"/>
      <c r="KZL843" s="120"/>
      <c r="KZM843" s="120"/>
      <c r="KZN843" s="120"/>
      <c r="KZO843" s="120"/>
      <c r="KZP843" s="120"/>
      <c r="KZQ843" s="120"/>
      <c r="KZR843" s="120"/>
      <c r="KZS843" s="120"/>
      <c r="KZT843" s="120"/>
      <c r="KZU843" s="120"/>
      <c r="KZV843" s="120"/>
      <c r="KZW843" s="120"/>
      <c r="KZX843" s="120"/>
      <c r="KZY843" s="120"/>
      <c r="KZZ843" s="120"/>
      <c r="LAA843" s="120"/>
      <c r="LAB843" s="120"/>
      <c r="LAC843" s="120"/>
      <c r="LAD843" s="120"/>
      <c r="LAE843" s="120"/>
      <c r="LAF843" s="120"/>
      <c r="LAG843" s="120"/>
      <c r="LAH843" s="120"/>
      <c r="LAI843" s="120"/>
      <c r="LAJ843" s="120"/>
      <c r="LAK843" s="120"/>
      <c r="LAL843" s="120"/>
      <c r="LAM843" s="120"/>
      <c r="LAN843" s="120"/>
      <c r="LAO843" s="120"/>
      <c r="LAP843" s="120"/>
      <c r="LAQ843" s="120"/>
      <c r="LAR843" s="120"/>
      <c r="LAS843" s="120"/>
      <c r="LAT843" s="120"/>
      <c r="LAU843" s="120"/>
      <c r="LAV843" s="120"/>
      <c r="LAW843" s="120"/>
      <c r="LAX843" s="120"/>
      <c r="LAY843" s="120"/>
      <c r="LAZ843" s="120"/>
      <c r="LBA843" s="120"/>
      <c r="LBB843" s="120"/>
      <c r="LBC843" s="120"/>
      <c r="LBD843" s="120"/>
      <c r="LBE843" s="120"/>
      <c r="LBF843" s="120"/>
      <c r="LBG843" s="120"/>
      <c r="LBH843" s="120"/>
      <c r="LBI843" s="120"/>
      <c r="LBJ843" s="120"/>
      <c r="LBK843" s="120"/>
      <c r="LBL843" s="120"/>
      <c r="LBM843" s="120"/>
      <c r="LBN843" s="120"/>
      <c r="LBO843" s="120"/>
      <c r="LBP843" s="120"/>
      <c r="LBQ843" s="120"/>
      <c r="LBR843" s="120"/>
      <c r="LBS843" s="120"/>
      <c r="LBT843" s="120"/>
      <c r="LBU843" s="120"/>
      <c r="LBV843" s="120"/>
      <c r="LBW843" s="120"/>
      <c r="LBX843" s="120"/>
      <c r="LBY843" s="120"/>
      <c r="LBZ843" s="120"/>
      <c r="LCA843" s="120"/>
      <c r="LCB843" s="120"/>
      <c r="LCC843" s="120"/>
      <c r="LCD843" s="120"/>
      <c r="LCE843" s="120"/>
      <c r="LCF843" s="120"/>
      <c r="LCG843" s="120"/>
      <c r="LCH843" s="120"/>
      <c r="LCI843" s="120"/>
      <c r="LCJ843" s="120"/>
      <c r="LCK843" s="120"/>
      <c r="LCL843" s="120"/>
      <c r="LCM843" s="120"/>
      <c r="LCN843" s="120"/>
      <c r="LCO843" s="120"/>
      <c r="LCP843" s="120"/>
      <c r="LCQ843" s="120"/>
      <c r="LCR843" s="120"/>
      <c r="LCS843" s="120"/>
      <c r="LCT843" s="120"/>
      <c r="LCU843" s="120"/>
      <c r="LCV843" s="120"/>
      <c r="LCW843" s="120"/>
      <c r="LCX843" s="120"/>
      <c r="LCY843" s="120"/>
      <c r="LCZ843" s="120"/>
      <c r="LDA843" s="120"/>
      <c r="LDB843" s="120"/>
      <c r="LDC843" s="120"/>
      <c r="LDD843" s="120"/>
      <c r="LDE843" s="120"/>
      <c r="LDF843" s="120"/>
      <c r="LDG843" s="120"/>
      <c r="LDH843" s="120"/>
      <c r="LDI843" s="120"/>
      <c r="LDJ843" s="120"/>
      <c r="LDK843" s="120"/>
      <c r="LDL843" s="120"/>
      <c r="LDM843" s="120"/>
      <c r="LDN843" s="120"/>
      <c r="LDO843" s="120"/>
      <c r="LDP843" s="120"/>
      <c r="LDQ843" s="120"/>
      <c r="LDR843" s="120"/>
      <c r="LDS843" s="120"/>
      <c r="LDT843" s="120"/>
      <c r="LDU843" s="120"/>
      <c r="LDV843" s="120"/>
      <c r="LDW843" s="120"/>
      <c r="LDX843" s="120"/>
      <c r="LDY843" s="120"/>
      <c r="LDZ843" s="120"/>
      <c r="LEA843" s="120"/>
      <c r="LEB843" s="120"/>
      <c r="LEC843" s="120"/>
      <c r="LED843" s="120"/>
      <c r="LEE843" s="120"/>
      <c r="LEF843" s="120"/>
      <c r="LEG843" s="120"/>
      <c r="LEH843" s="120"/>
      <c r="LEI843" s="120"/>
      <c r="LEJ843" s="120"/>
      <c r="LEK843" s="120"/>
      <c r="LEL843" s="120"/>
      <c r="LEM843" s="120"/>
      <c r="LEN843" s="120"/>
      <c r="LEO843" s="120"/>
      <c r="LEP843" s="120"/>
      <c r="LEQ843" s="120"/>
      <c r="LER843" s="120"/>
      <c r="LES843" s="120"/>
      <c r="LET843" s="120"/>
      <c r="LEU843" s="120"/>
      <c r="LEV843" s="120"/>
      <c r="LEW843" s="120"/>
      <c r="LEX843" s="120"/>
      <c r="LEY843" s="120"/>
      <c r="LEZ843" s="120"/>
      <c r="LFA843" s="120"/>
      <c r="LFB843" s="120"/>
      <c r="LFC843" s="120"/>
      <c r="LFD843" s="120"/>
      <c r="LFE843" s="120"/>
      <c r="LFF843" s="120"/>
      <c r="LFG843" s="120"/>
      <c r="LFH843" s="120"/>
      <c r="LFI843" s="120"/>
      <c r="LFJ843" s="120"/>
      <c r="LFK843" s="120"/>
      <c r="LFL843" s="120"/>
      <c r="LFM843" s="120"/>
      <c r="LFN843" s="120"/>
      <c r="LFO843" s="120"/>
      <c r="LFP843" s="120"/>
      <c r="LFQ843" s="120"/>
      <c r="LFR843" s="120"/>
      <c r="LFS843" s="120"/>
      <c r="LFT843" s="120"/>
      <c r="LFU843" s="120"/>
      <c r="LFV843" s="120"/>
      <c r="LFW843" s="120"/>
      <c r="LFX843" s="120"/>
      <c r="LFY843" s="120"/>
      <c r="LFZ843" s="120"/>
      <c r="LGA843" s="120"/>
      <c r="LGB843" s="120"/>
      <c r="LGC843" s="120"/>
      <c r="LGD843" s="120"/>
      <c r="LGE843" s="120"/>
      <c r="LGF843" s="120"/>
      <c r="LGG843" s="120"/>
      <c r="LGH843" s="120"/>
      <c r="LGI843" s="120"/>
      <c r="LGJ843" s="120"/>
      <c r="LGK843" s="120"/>
      <c r="LGL843" s="120"/>
      <c r="LGM843" s="120"/>
      <c r="LGN843" s="120"/>
      <c r="LGO843" s="120"/>
      <c r="LGP843" s="120"/>
      <c r="LGQ843" s="120"/>
      <c r="LGR843" s="120"/>
      <c r="LGS843" s="120"/>
      <c r="LGT843" s="120"/>
      <c r="LGU843" s="120"/>
      <c r="LGV843" s="120"/>
      <c r="LGW843" s="120"/>
      <c r="LGX843" s="120"/>
      <c r="LGY843" s="120"/>
      <c r="LGZ843" s="120"/>
      <c r="LHA843" s="120"/>
      <c r="LHB843" s="120"/>
      <c r="LHC843" s="120"/>
      <c r="LHD843" s="120"/>
      <c r="LHE843" s="120"/>
      <c r="LHF843" s="120"/>
      <c r="LHG843" s="120"/>
      <c r="LHH843" s="120"/>
      <c r="LHI843" s="120"/>
      <c r="LHJ843" s="120"/>
      <c r="LHK843" s="120"/>
      <c r="LHL843" s="120"/>
      <c r="LHM843" s="120"/>
      <c r="LHN843" s="120"/>
      <c r="LHO843" s="120"/>
      <c r="LHP843" s="120"/>
      <c r="LHQ843" s="120"/>
      <c r="LHR843" s="120"/>
      <c r="LHS843" s="120"/>
      <c r="LHT843" s="120"/>
      <c r="LHU843" s="120"/>
      <c r="LHV843" s="120"/>
      <c r="LHW843" s="120"/>
      <c r="LHX843" s="120"/>
      <c r="LHY843" s="120"/>
      <c r="LHZ843" s="120"/>
      <c r="LIA843" s="120"/>
      <c r="LIB843" s="120"/>
      <c r="LIC843" s="120"/>
      <c r="LID843" s="120"/>
      <c r="LIE843" s="120"/>
      <c r="LIF843" s="120"/>
      <c r="LIG843" s="120"/>
      <c r="LIH843" s="120"/>
      <c r="LII843" s="120"/>
      <c r="LIJ843" s="120"/>
      <c r="LIK843" s="120"/>
      <c r="LIL843" s="120"/>
      <c r="LIM843" s="120"/>
      <c r="LIN843" s="120"/>
      <c r="LIO843" s="120"/>
      <c r="LIP843" s="120"/>
      <c r="LIQ843" s="120"/>
      <c r="LIR843" s="120"/>
      <c r="LIS843" s="120"/>
      <c r="LIT843" s="120"/>
      <c r="LIU843" s="120"/>
      <c r="LIV843" s="120"/>
      <c r="LIW843" s="120"/>
      <c r="LIX843" s="120"/>
      <c r="LIY843" s="120"/>
      <c r="LIZ843" s="120"/>
      <c r="LJA843" s="120"/>
      <c r="LJB843" s="120"/>
      <c r="LJC843" s="120"/>
      <c r="LJD843" s="120"/>
      <c r="LJE843" s="120"/>
      <c r="LJF843" s="120"/>
      <c r="LJG843" s="120"/>
      <c r="LJH843" s="120"/>
      <c r="LJI843" s="120"/>
      <c r="LJJ843" s="120"/>
      <c r="LJK843" s="120"/>
      <c r="LJL843" s="120"/>
      <c r="LJM843" s="120"/>
      <c r="LJN843" s="120"/>
      <c r="LJO843" s="120"/>
      <c r="LJP843" s="120"/>
      <c r="LJQ843" s="120"/>
      <c r="LJR843" s="120"/>
      <c r="LJS843" s="120"/>
      <c r="LJT843" s="120"/>
      <c r="LJU843" s="120"/>
      <c r="LJV843" s="120"/>
      <c r="LJW843" s="120"/>
      <c r="LJX843" s="120"/>
      <c r="LJY843" s="120"/>
      <c r="LJZ843" s="120"/>
      <c r="LKA843" s="120"/>
      <c r="LKB843" s="120"/>
      <c r="LKC843" s="120"/>
      <c r="LKD843" s="120"/>
      <c r="LKE843" s="120"/>
      <c r="LKF843" s="120"/>
      <c r="LKG843" s="120"/>
      <c r="LKH843" s="120"/>
      <c r="LKI843" s="120"/>
      <c r="LKJ843" s="120"/>
      <c r="LKK843" s="120"/>
      <c r="LKL843" s="120"/>
      <c r="LKM843" s="120"/>
      <c r="LKN843" s="120"/>
      <c r="LKO843" s="120"/>
      <c r="LKP843" s="120"/>
      <c r="LKQ843" s="120"/>
      <c r="LKR843" s="120"/>
      <c r="LKS843" s="120"/>
      <c r="LKT843" s="120"/>
      <c r="LKU843" s="120"/>
      <c r="LKV843" s="120"/>
      <c r="LKW843" s="120"/>
      <c r="LKX843" s="120"/>
      <c r="LKY843" s="120"/>
      <c r="LKZ843" s="120"/>
      <c r="LLA843" s="120"/>
      <c r="LLB843" s="120"/>
      <c r="LLC843" s="120"/>
      <c r="LLD843" s="120"/>
      <c r="LLE843" s="120"/>
      <c r="LLF843" s="120"/>
      <c r="LLG843" s="120"/>
      <c r="LLH843" s="120"/>
      <c r="LLI843" s="120"/>
      <c r="LLJ843" s="120"/>
      <c r="LLK843" s="120"/>
      <c r="LLL843" s="120"/>
      <c r="LLM843" s="120"/>
      <c r="LLN843" s="120"/>
      <c r="LLO843" s="120"/>
      <c r="LLP843" s="120"/>
      <c r="LLQ843" s="120"/>
      <c r="LLR843" s="120"/>
      <c r="LLS843" s="120"/>
      <c r="LLT843" s="120"/>
      <c r="LLU843" s="120"/>
      <c r="LLV843" s="120"/>
      <c r="LLW843" s="120"/>
      <c r="LLX843" s="120"/>
      <c r="LLY843" s="120"/>
      <c r="LLZ843" s="120"/>
      <c r="LMA843" s="120"/>
      <c r="LMB843" s="120"/>
      <c r="LMC843" s="120"/>
      <c r="LMD843" s="120"/>
      <c r="LME843" s="120"/>
      <c r="LMF843" s="120"/>
      <c r="LMG843" s="120"/>
      <c r="LMH843" s="120"/>
      <c r="LMI843" s="120"/>
      <c r="LMJ843" s="120"/>
      <c r="LMK843" s="120"/>
      <c r="LML843" s="120"/>
      <c r="LMM843" s="120"/>
      <c r="LMN843" s="120"/>
      <c r="LMO843" s="120"/>
      <c r="LMP843" s="120"/>
      <c r="LMQ843" s="120"/>
      <c r="LMR843" s="120"/>
      <c r="LMS843" s="120"/>
      <c r="LMT843" s="120"/>
      <c r="LMU843" s="120"/>
      <c r="LMV843" s="120"/>
      <c r="LMW843" s="120"/>
      <c r="LMX843" s="120"/>
      <c r="LMY843" s="120"/>
      <c r="LMZ843" s="120"/>
      <c r="LNA843" s="120"/>
      <c r="LNB843" s="120"/>
      <c r="LNC843" s="120"/>
      <c r="LND843" s="120"/>
      <c r="LNE843" s="120"/>
      <c r="LNF843" s="120"/>
      <c r="LNG843" s="120"/>
      <c r="LNH843" s="120"/>
      <c r="LNI843" s="120"/>
      <c r="LNJ843" s="120"/>
      <c r="LNK843" s="120"/>
      <c r="LNL843" s="120"/>
      <c r="LNM843" s="120"/>
      <c r="LNN843" s="120"/>
      <c r="LNO843" s="120"/>
      <c r="LNP843" s="120"/>
      <c r="LNQ843" s="120"/>
      <c r="LNR843" s="120"/>
      <c r="LNS843" s="120"/>
      <c r="LNT843" s="120"/>
      <c r="LNU843" s="120"/>
      <c r="LNV843" s="120"/>
      <c r="LNW843" s="120"/>
      <c r="LNX843" s="120"/>
      <c r="LNY843" s="120"/>
      <c r="LNZ843" s="120"/>
      <c r="LOA843" s="120"/>
      <c r="LOB843" s="120"/>
      <c r="LOC843" s="120"/>
      <c r="LOD843" s="120"/>
      <c r="LOE843" s="120"/>
      <c r="LOF843" s="120"/>
      <c r="LOG843" s="120"/>
      <c r="LOH843" s="120"/>
      <c r="LOI843" s="120"/>
      <c r="LOJ843" s="120"/>
      <c r="LOK843" s="120"/>
      <c r="LOL843" s="120"/>
      <c r="LOM843" s="120"/>
      <c r="LON843" s="120"/>
      <c r="LOO843" s="120"/>
      <c r="LOP843" s="120"/>
      <c r="LOQ843" s="120"/>
      <c r="LOR843" s="120"/>
      <c r="LOS843" s="120"/>
      <c r="LOT843" s="120"/>
      <c r="LOU843" s="120"/>
      <c r="LOV843" s="120"/>
      <c r="LOW843" s="120"/>
      <c r="LOX843" s="120"/>
      <c r="LOY843" s="120"/>
      <c r="LOZ843" s="120"/>
      <c r="LPA843" s="120"/>
      <c r="LPB843" s="120"/>
      <c r="LPC843" s="120"/>
      <c r="LPD843" s="120"/>
      <c r="LPE843" s="120"/>
      <c r="LPF843" s="120"/>
      <c r="LPG843" s="120"/>
      <c r="LPH843" s="120"/>
      <c r="LPI843" s="120"/>
      <c r="LPJ843" s="120"/>
      <c r="LPK843" s="120"/>
      <c r="LPL843" s="120"/>
      <c r="LPM843" s="120"/>
      <c r="LPN843" s="120"/>
      <c r="LPO843" s="120"/>
      <c r="LPP843" s="120"/>
      <c r="LPQ843" s="120"/>
      <c r="LPR843" s="120"/>
      <c r="LPS843" s="120"/>
      <c r="LPT843" s="120"/>
      <c r="LPU843" s="120"/>
      <c r="LPV843" s="120"/>
      <c r="LPW843" s="120"/>
      <c r="LPX843" s="120"/>
      <c r="LPY843" s="120"/>
      <c r="LPZ843" s="120"/>
      <c r="LQA843" s="120"/>
      <c r="LQB843" s="120"/>
      <c r="LQC843" s="120"/>
      <c r="LQD843" s="120"/>
      <c r="LQE843" s="120"/>
      <c r="LQF843" s="120"/>
      <c r="LQG843" s="120"/>
      <c r="LQH843" s="120"/>
      <c r="LQI843" s="120"/>
      <c r="LQJ843" s="120"/>
      <c r="LQK843" s="120"/>
      <c r="LQL843" s="120"/>
      <c r="LQM843" s="120"/>
      <c r="LQN843" s="120"/>
      <c r="LQO843" s="120"/>
      <c r="LQP843" s="120"/>
      <c r="LQQ843" s="120"/>
      <c r="LQR843" s="120"/>
      <c r="LQS843" s="120"/>
      <c r="LQT843" s="120"/>
      <c r="LQU843" s="120"/>
      <c r="LQV843" s="120"/>
      <c r="LQW843" s="120"/>
      <c r="LQX843" s="120"/>
      <c r="LQY843" s="120"/>
      <c r="LQZ843" s="120"/>
      <c r="LRA843" s="120"/>
      <c r="LRB843" s="120"/>
      <c r="LRC843" s="120"/>
      <c r="LRD843" s="120"/>
      <c r="LRE843" s="120"/>
      <c r="LRF843" s="120"/>
      <c r="LRG843" s="120"/>
      <c r="LRH843" s="120"/>
      <c r="LRI843" s="120"/>
      <c r="LRJ843" s="120"/>
      <c r="LRK843" s="120"/>
      <c r="LRL843" s="120"/>
      <c r="LRM843" s="120"/>
      <c r="LRN843" s="120"/>
      <c r="LRO843" s="120"/>
      <c r="LRP843" s="120"/>
      <c r="LRQ843" s="120"/>
      <c r="LRR843" s="120"/>
      <c r="LRS843" s="120"/>
      <c r="LRT843" s="120"/>
      <c r="LRU843" s="120"/>
      <c r="LRV843" s="120"/>
      <c r="LRW843" s="120"/>
      <c r="LRX843" s="120"/>
      <c r="LRY843" s="120"/>
      <c r="LRZ843" s="120"/>
      <c r="LSA843" s="120"/>
      <c r="LSB843" s="120"/>
      <c r="LSC843" s="120"/>
      <c r="LSD843" s="120"/>
      <c r="LSE843" s="120"/>
      <c r="LSF843" s="120"/>
      <c r="LSG843" s="120"/>
      <c r="LSH843" s="120"/>
      <c r="LSI843" s="120"/>
      <c r="LSJ843" s="120"/>
      <c r="LSK843" s="120"/>
      <c r="LSL843" s="120"/>
      <c r="LSM843" s="120"/>
      <c r="LSN843" s="120"/>
      <c r="LSO843" s="120"/>
      <c r="LSP843" s="120"/>
      <c r="LSQ843" s="120"/>
      <c r="LSR843" s="120"/>
      <c r="LSS843" s="120"/>
      <c r="LST843" s="120"/>
      <c r="LSU843" s="120"/>
      <c r="LSV843" s="120"/>
      <c r="LSW843" s="120"/>
      <c r="LSX843" s="120"/>
      <c r="LSY843" s="120"/>
      <c r="LSZ843" s="120"/>
      <c r="LTA843" s="120"/>
      <c r="LTB843" s="120"/>
      <c r="LTC843" s="120"/>
      <c r="LTD843" s="120"/>
      <c r="LTE843" s="120"/>
      <c r="LTF843" s="120"/>
      <c r="LTG843" s="120"/>
      <c r="LTH843" s="120"/>
      <c r="LTI843" s="120"/>
      <c r="LTJ843" s="120"/>
      <c r="LTK843" s="120"/>
      <c r="LTL843" s="120"/>
      <c r="LTM843" s="120"/>
      <c r="LTN843" s="120"/>
      <c r="LTO843" s="120"/>
      <c r="LTP843" s="120"/>
      <c r="LTQ843" s="120"/>
      <c r="LTR843" s="120"/>
      <c r="LTS843" s="120"/>
      <c r="LTT843" s="120"/>
      <c r="LTU843" s="120"/>
      <c r="LTV843" s="120"/>
      <c r="LTW843" s="120"/>
      <c r="LTX843" s="120"/>
      <c r="LTY843" s="120"/>
      <c r="LTZ843" s="120"/>
      <c r="LUA843" s="120"/>
      <c r="LUB843" s="120"/>
      <c r="LUC843" s="120"/>
      <c r="LUD843" s="120"/>
      <c r="LUE843" s="120"/>
      <c r="LUF843" s="120"/>
      <c r="LUG843" s="120"/>
      <c r="LUH843" s="120"/>
      <c r="LUI843" s="120"/>
      <c r="LUJ843" s="120"/>
      <c r="LUK843" s="120"/>
      <c r="LUL843" s="120"/>
      <c r="LUM843" s="120"/>
      <c r="LUN843" s="120"/>
      <c r="LUO843" s="120"/>
      <c r="LUP843" s="120"/>
      <c r="LUQ843" s="120"/>
      <c r="LUR843" s="120"/>
      <c r="LUS843" s="120"/>
      <c r="LUT843" s="120"/>
      <c r="LUU843" s="120"/>
      <c r="LUV843" s="120"/>
      <c r="LUW843" s="120"/>
      <c r="LUX843" s="120"/>
      <c r="LUY843" s="120"/>
      <c r="LUZ843" s="120"/>
      <c r="LVA843" s="120"/>
      <c r="LVB843" s="120"/>
      <c r="LVC843" s="120"/>
      <c r="LVD843" s="120"/>
      <c r="LVE843" s="120"/>
      <c r="LVF843" s="120"/>
      <c r="LVG843" s="120"/>
      <c r="LVH843" s="120"/>
      <c r="LVI843" s="120"/>
      <c r="LVJ843" s="120"/>
      <c r="LVK843" s="120"/>
      <c r="LVL843" s="120"/>
      <c r="LVM843" s="120"/>
      <c r="LVN843" s="120"/>
      <c r="LVO843" s="120"/>
      <c r="LVP843" s="120"/>
      <c r="LVQ843" s="120"/>
      <c r="LVR843" s="120"/>
      <c r="LVS843" s="120"/>
      <c r="LVT843" s="120"/>
      <c r="LVU843" s="120"/>
      <c r="LVV843" s="120"/>
      <c r="LVW843" s="120"/>
      <c r="LVX843" s="120"/>
      <c r="LVY843" s="120"/>
      <c r="LVZ843" s="120"/>
      <c r="LWA843" s="120"/>
      <c r="LWB843" s="120"/>
      <c r="LWC843" s="120"/>
      <c r="LWD843" s="120"/>
      <c r="LWE843" s="120"/>
      <c r="LWF843" s="120"/>
      <c r="LWG843" s="120"/>
      <c r="LWH843" s="120"/>
      <c r="LWI843" s="120"/>
      <c r="LWJ843" s="120"/>
      <c r="LWK843" s="120"/>
      <c r="LWL843" s="120"/>
      <c r="LWM843" s="120"/>
      <c r="LWN843" s="120"/>
      <c r="LWO843" s="120"/>
      <c r="LWP843" s="120"/>
      <c r="LWQ843" s="120"/>
      <c r="LWR843" s="120"/>
      <c r="LWS843" s="120"/>
      <c r="LWT843" s="120"/>
      <c r="LWU843" s="120"/>
      <c r="LWV843" s="120"/>
      <c r="LWW843" s="120"/>
      <c r="LWX843" s="120"/>
      <c r="LWY843" s="120"/>
      <c r="LWZ843" s="120"/>
      <c r="LXA843" s="120"/>
      <c r="LXB843" s="120"/>
      <c r="LXC843" s="120"/>
      <c r="LXD843" s="120"/>
      <c r="LXE843" s="120"/>
      <c r="LXF843" s="120"/>
      <c r="LXG843" s="120"/>
      <c r="LXH843" s="120"/>
      <c r="LXI843" s="120"/>
      <c r="LXJ843" s="120"/>
      <c r="LXK843" s="120"/>
      <c r="LXL843" s="120"/>
      <c r="LXM843" s="120"/>
      <c r="LXN843" s="120"/>
      <c r="LXO843" s="120"/>
      <c r="LXP843" s="120"/>
      <c r="LXQ843" s="120"/>
      <c r="LXR843" s="120"/>
      <c r="LXS843" s="120"/>
      <c r="LXT843" s="120"/>
      <c r="LXU843" s="120"/>
      <c r="LXV843" s="120"/>
      <c r="LXW843" s="120"/>
      <c r="LXX843" s="120"/>
      <c r="LXY843" s="120"/>
      <c r="LXZ843" s="120"/>
      <c r="LYA843" s="120"/>
      <c r="LYB843" s="120"/>
      <c r="LYC843" s="120"/>
      <c r="LYD843" s="120"/>
      <c r="LYE843" s="120"/>
      <c r="LYF843" s="120"/>
      <c r="LYG843" s="120"/>
      <c r="LYH843" s="120"/>
      <c r="LYI843" s="120"/>
      <c r="LYJ843" s="120"/>
      <c r="LYK843" s="120"/>
      <c r="LYL843" s="120"/>
      <c r="LYM843" s="120"/>
      <c r="LYN843" s="120"/>
      <c r="LYO843" s="120"/>
      <c r="LYP843" s="120"/>
      <c r="LYQ843" s="120"/>
      <c r="LYR843" s="120"/>
      <c r="LYS843" s="120"/>
      <c r="LYT843" s="120"/>
      <c r="LYU843" s="120"/>
      <c r="LYV843" s="120"/>
      <c r="LYW843" s="120"/>
      <c r="LYX843" s="120"/>
      <c r="LYY843" s="120"/>
      <c r="LYZ843" s="120"/>
      <c r="LZA843" s="120"/>
      <c r="LZB843" s="120"/>
      <c r="LZC843" s="120"/>
      <c r="LZD843" s="120"/>
      <c r="LZE843" s="120"/>
      <c r="LZF843" s="120"/>
      <c r="LZG843" s="120"/>
      <c r="LZH843" s="120"/>
      <c r="LZI843" s="120"/>
      <c r="LZJ843" s="120"/>
      <c r="LZK843" s="120"/>
      <c r="LZL843" s="120"/>
      <c r="LZM843" s="120"/>
      <c r="LZN843" s="120"/>
      <c r="LZO843" s="120"/>
      <c r="LZP843" s="120"/>
      <c r="LZQ843" s="120"/>
      <c r="LZR843" s="120"/>
      <c r="LZS843" s="120"/>
      <c r="LZT843" s="120"/>
      <c r="LZU843" s="120"/>
      <c r="LZV843" s="120"/>
      <c r="LZW843" s="120"/>
      <c r="LZX843" s="120"/>
      <c r="LZY843" s="120"/>
      <c r="LZZ843" s="120"/>
      <c r="MAA843" s="120"/>
      <c r="MAB843" s="120"/>
      <c r="MAC843" s="120"/>
      <c r="MAD843" s="120"/>
      <c r="MAE843" s="120"/>
      <c r="MAF843" s="120"/>
      <c r="MAG843" s="120"/>
      <c r="MAH843" s="120"/>
      <c r="MAI843" s="120"/>
      <c r="MAJ843" s="120"/>
      <c r="MAK843" s="120"/>
      <c r="MAL843" s="120"/>
      <c r="MAM843" s="120"/>
      <c r="MAN843" s="120"/>
      <c r="MAO843" s="120"/>
      <c r="MAP843" s="120"/>
      <c r="MAQ843" s="120"/>
      <c r="MAR843" s="120"/>
      <c r="MAS843" s="120"/>
      <c r="MAT843" s="120"/>
      <c r="MAU843" s="120"/>
      <c r="MAV843" s="120"/>
      <c r="MAW843" s="120"/>
      <c r="MAX843" s="120"/>
      <c r="MAY843" s="120"/>
      <c r="MAZ843" s="120"/>
      <c r="MBA843" s="120"/>
      <c r="MBB843" s="120"/>
      <c r="MBC843" s="120"/>
      <c r="MBD843" s="120"/>
      <c r="MBE843" s="120"/>
      <c r="MBF843" s="120"/>
      <c r="MBG843" s="120"/>
      <c r="MBH843" s="120"/>
      <c r="MBI843" s="120"/>
      <c r="MBJ843" s="120"/>
      <c r="MBK843" s="120"/>
      <c r="MBL843" s="120"/>
      <c r="MBM843" s="120"/>
      <c r="MBN843" s="120"/>
      <c r="MBO843" s="120"/>
      <c r="MBP843" s="120"/>
      <c r="MBQ843" s="120"/>
      <c r="MBR843" s="120"/>
      <c r="MBS843" s="120"/>
      <c r="MBT843" s="120"/>
      <c r="MBU843" s="120"/>
      <c r="MBV843" s="120"/>
      <c r="MBW843" s="120"/>
      <c r="MBX843" s="120"/>
      <c r="MBY843" s="120"/>
      <c r="MBZ843" s="120"/>
      <c r="MCA843" s="120"/>
      <c r="MCB843" s="120"/>
      <c r="MCC843" s="120"/>
      <c r="MCD843" s="120"/>
      <c r="MCE843" s="120"/>
      <c r="MCF843" s="120"/>
      <c r="MCG843" s="120"/>
      <c r="MCH843" s="120"/>
      <c r="MCI843" s="120"/>
      <c r="MCJ843" s="120"/>
      <c r="MCK843" s="120"/>
      <c r="MCL843" s="120"/>
      <c r="MCM843" s="120"/>
      <c r="MCN843" s="120"/>
      <c r="MCO843" s="120"/>
      <c r="MCP843" s="120"/>
      <c r="MCQ843" s="120"/>
      <c r="MCR843" s="120"/>
      <c r="MCS843" s="120"/>
      <c r="MCT843" s="120"/>
      <c r="MCU843" s="120"/>
      <c r="MCV843" s="120"/>
      <c r="MCW843" s="120"/>
      <c r="MCX843" s="120"/>
      <c r="MCY843" s="120"/>
      <c r="MCZ843" s="120"/>
      <c r="MDA843" s="120"/>
      <c r="MDB843" s="120"/>
      <c r="MDC843" s="120"/>
      <c r="MDD843" s="120"/>
      <c r="MDE843" s="120"/>
      <c r="MDF843" s="120"/>
      <c r="MDG843" s="120"/>
      <c r="MDH843" s="120"/>
      <c r="MDI843" s="120"/>
      <c r="MDJ843" s="120"/>
      <c r="MDK843" s="120"/>
      <c r="MDL843" s="120"/>
      <c r="MDM843" s="120"/>
      <c r="MDN843" s="120"/>
      <c r="MDO843" s="120"/>
      <c r="MDP843" s="120"/>
      <c r="MDQ843" s="120"/>
      <c r="MDR843" s="120"/>
      <c r="MDS843" s="120"/>
      <c r="MDT843" s="120"/>
      <c r="MDU843" s="120"/>
      <c r="MDV843" s="120"/>
      <c r="MDW843" s="120"/>
      <c r="MDX843" s="120"/>
      <c r="MDY843" s="120"/>
      <c r="MDZ843" s="120"/>
      <c r="MEA843" s="120"/>
      <c r="MEB843" s="120"/>
      <c r="MEC843" s="120"/>
      <c r="MED843" s="120"/>
      <c r="MEE843" s="120"/>
      <c r="MEF843" s="120"/>
      <c r="MEG843" s="120"/>
      <c r="MEH843" s="120"/>
      <c r="MEI843" s="120"/>
      <c r="MEJ843" s="120"/>
      <c r="MEK843" s="120"/>
      <c r="MEL843" s="120"/>
      <c r="MEM843" s="120"/>
      <c r="MEN843" s="120"/>
      <c r="MEO843" s="120"/>
      <c r="MEP843" s="120"/>
      <c r="MEQ843" s="120"/>
      <c r="MER843" s="120"/>
      <c r="MES843" s="120"/>
      <c r="MET843" s="120"/>
      <c r="MEU843" s="120"/>
      <c r="MEV843" s="120"/>
      <c r="MEW843" s="120"/>
      <c r="MEX843" s="120"/>
      <c r="MEY843" s="120"/>
      <c r="MEZ843" s="120"/>
      <c r="MFA843" s="120"/>
      <c r="MFB843" s="120"/>
      <c r="MFC843" s="120"/>
      <c r="MFD843" s="120"/>
      <c r="MFE843" s="120"/>
      <c r="MFF843" s="120"/>
      <c r="MFG843" s="120"/>
      <c r="MFH843" s="120"/>
      <c r="MFI843" s="120"/>
      <c r="MFJ843" s="120"/>
      <c r="MFK843" s="120"/>
      <c r="MFL843" s="120"/>
      <c r="MFM843" s="120"/>
      <c r="MFN843" s="120"/>
      <c r="MFO843" s="120"/>
      <c r="MFP843" s="120"/>
      <c r="MFQ843" s="120"/>
      <c r="MFR843" s="120"/>
      <c r="MFS843" s="120"/>
      <c r="MFT843" s="120"/>
      <c r="MFU843" s="120"/>
      <c r="MFV843" s="120"/>
      <c r="MFW843" s="120"/>
      <c r="MFX843" s="120"/>
      <c r="MFY843" s="120"/>
      <c r="MFZ843" s="120"/>
      <c r="MGA843" s="120"/>
      <c r="MGB843" s="120"/>
      <c r="MGC843" s="120"/>
      <c r="MGD843" s="120"/>
      <c r="MGE843" s="120"/>
      <c r="MGF843" s="120"/>
      <c r="MGG843" s="120"/>
      <c r="MGH843" s="120"/>
      <c r="MGI843" s="120"/>
      <c r="MGJ843" s="120"/>
      <c r="MGK843" s="120"/>
      <c r="MGL843" s="120"/>
      <c r="MGM843" s="120"/>
      <c r="MGN843" s="120"/>
      <c r="MGO843" s="120"/>
      <c r="MGP843" s="120"/>
      <c r="MGQ843" s="120"/>
      <c r="MGR843" s="120"/>
      <c r="MGS843" s="120"/>
      <c r="MGT843" s="120"/>
      <c r="MGU843" s="120"/>
      <c r="MGV843" s="120"/>
      <c r="MGW843" s="120"/>
      <c r="MGX843" s="120"/>
      <c r="MGY843" s="120"/>
      <c r="MGZ843" s="120"/>
      <c r="MHA843" s="120"/>
      <c r="MHB843" s="120"/>
      <c r="MHC843" s="120"/>
      <c r="MHD843" s="120"/>
      <c r="MHE843" s="120"/>
      <c r="MHF843" s="120"/>
      <c r="MHG843" s="120"/>
      <c r="MHH843" s="120"/>
      <c r="MHI843" s="120"/>
      <c r="MHJ843" s="120"/>
      <c r="MHK843" s="120"/>
      <c r="MHL843" s="120"/>
      <c r="MHM843" s="120"/>
      <c r="MHN843" s="120"/>
      <c r="MHO843" s="120"/>
      <c r="MHP843" s="120"/>
      <c r="MHQ843" s="120"/>
      <c r="MHR843" s="120"/>
      <c r="MHS843" s="120"/>
      <c r="MHT843" s="120"/>
      <c r="MHU843" s="120"/>
      <c r="MHV843" s="120"/>
      <c r="MHW843" s="120"/>
      <c r="MHX843" s="120"/>
      <c r="MHY843" s="120"/>
      <c r="MHZ843" s="120"/>
      <c r="MIA843" s="120"/>
      <c r="MIB843" s="120"/>
      <c r="MIC843" s="120"/>
      <c r="MID843" s="120"/>
      <c r="MIE843" s="120"/>
      <c r="MIF843" s="120"/>
      <c r="MIG843" s="120"/>
      <c r="MIH843" s="120"/>
      <c r="MII843" s="120"/>
      <c r="MIJ843" s="120"/>
      <c r="MIK843" s="120"/>
      <c r="MIL843" s="120"/>
      <c r="MIM843" s="120"/>
      <c r="MIN843" s="120"/>
      <c r="MIO843" s="120"/>
      <c r="MIP843" s="120"/>
      <c r="MIQ843" s="120"/>
      <c r="MIR843" s="120"/>
      <c r="MIS843" s="120"/>
      <c r="MIT843" s="120"/>
      <c r="MIU843" s="120"/>
      <c r="MIV843" s="120"/>
      <c r="MIW843" s="120"/>
      <c r="MIX843" s="120"/>
      <c r="MIY843" s="120"/>
      <c r="MIZ843" s="120"/>
      <c r="MJA843" s="120"/>
      <c r="MJB843" s="120"/>
      <c r="MJC843" s="120"/>
      <c r="MJD843" s="120"/>
      <c r="MJE843" s="120"/>
      <c r="MJF843" s="120"/>
      <c r="MJG843" s="120"/>
      <c r="MJH843" s="120"/>
      <c r="MJI843" s="120"/>
      <c r="MJJ843" s="120"/>
      <c r="MJK843" s="120"/>
      <c r="MJL843" s="120"/>
      <c r="MJM843" s="120"/>
      <c r="MJN843" s="120"/>
      <c r="MJO843" s="120"/>
      <c r="MJP843" s="120"/>
      <c r="MJQ843" s="120"/>
      <c r="MJR843" s="120"/>
      <c r="MJS843" s="120"/>
      <c r="MJT843" s="120"/>
      <c r="MJU843" s="120"/>
      <c r="MJV843" s="120"/>
      <c r="MJW843" s="120"/>
      <c r="MJX843" s="120"/>
      <c r="MJY843" s="120"/>
      <c r="MJZ843" s="120"/>
      <c r="MKA843" s="120"/>
      <c r="MKB843" s="120"/>
      <c r="MKC843" s="120"/>
      <c r="MKD843" s="120"/>
      <c r="MKE843" s="120"/>
      <c r="MKF843" s="120"/>
      <c r="MKG843" s="120"/>
      <c r="MKH843" s="120"/>
      <c r="MKI843" s="120"/>
      <c r="MKJ843" s="120"/>
      <c r="MKK843" s="120"/>
      <c r="MKL843" s="120"/>
      <c r="MKM843" s="120"/>
      <c r="MKN843" s="120"/>
      <c r="MKO843" s="120"/>
      <c r="MKP843" s="120"/>
      <c r="MKQ843" s="120"/>
      <c r="MKR843" s="120"/>
      <c r="MKS843" s="120"/>
      <c r="MKT843" s="120"/>
      <c r="MKU843" s="120"/>
      <c r="MKV843" s="120"/>
      <c r="MKW843" s="120"/>
      <c r="MKX843" s="120"/>
      <c r="MKY843" s="120"/>
      <c r="MKZ843" s="120"/>
      <c r="MLA843" s="120"/>
      <c r="MLB843" s="120"/>
      <c r="MLC843" s="120"/>
      <c r="MLD843" s="120"/>
      <c r="MLE843" s="120"/>
      <c r="MLF843" s="120"/>
      <c r="MLG843" s="120"/>
      <c r="MLH843" s="120"/>
      <c r="MLI843" s="120"/>
      <c r="MLJ843" s="120"/>
      <c r="MLK843" s="120"/>
      <c r="MLL843" s="120"/>
      <c r="MLM843" s="120"/>
      <c r="MLN843" s="120"/>
      <c r="MLO843" s="120"/>
      <c r="MLP843" s="120"/>
      <c r="MLQ843" s="120"/>
      <c r="MLR843" s="120"/>
      <c r="MLS843" s="120"/>
      <c r="MLT843" s="120"/>
      <c r="MLU843" s="120"/>
      <c r="MLV843" s="120"/>
      <c r="MLW843" s="120"/>
      <c r="MLX843" s="120"/>
      <c r="MLY843" s="120"/>
      <c r="MLZ843" s="120"/>
      <c r="MMA843" s="120"/>
      <c r="MMB843" s="120"/>
      <c r="MMC843" s="120"/>
      <c r="MMD843" s="120"/>
      <c r="MME843" s="120"/>
      <c r="MMF843" s="120"/>
      <c r="MMG843" s="120"/>
      <c r="MMH843" s="120"/>
      <c r="MMI843" s="120"/>
      <c r="MMJ843" s="120"/>
      <c r="MMK843" s="120"/>
      <c r="MML843" s="120"/>
      <c r="MMM843" s="120"/>
      <c r="MMN843" s="120"/>
      <c r="MMO843" s="120"/>
      <c r="MMP843" s="120"/>
      <c r="MMQ843" s="120"/>
      <c r="MMR843" s="120"/>
      <c r="MMS843" s="120"/>
      <c r="MMT843" s="120"/>
      <c r="MMU843" s="120"/>
      <c r="MMV843" s="120"/>
      <c r="MMW843" s="120"/>
      <c r="MMX843" s="120"/>
      <c r="MMY843" s="120"/>
      <c r="MMZ843" s="120"/>
      <c r="MNA843" s="120"/>
      <c r="MNB843" s="120"/>
      <c r="MNC843" s="120"/>
      <c r="MND843" s="120"/>
      <c r="MNE843" s="120"/>
      <c r="MNF843" s="120"/>
      <c r="MNG843" s="120"/>
      <c r="MNH843" s="120"/>
      <c r="MNI843" s="120"/>
      <c r="MNJ843" s="120"/>
      <c r="MNK843" s="120"/>
      <c r="MNL843" s="120"/>
      <c r="MNM843" s="120"/>
      <c r="MNN843" s="120"/>
      <c r="MNO843" s="120"/>
      <c r="MNP843" s="120"/>
      <c r="MNQ843" s="120"/>
      <c r="MNR843" s="120"/>
      <c r="MNS843" s="120"/>
      <c r="MNT843" s="120"/>
      <c r="MNU843" s="120"/>
      <c r="MNV843" s="120"/>
      <c r="MNW843" s="120"/>
      <c r="MNX843" s="120"/>
      <c r="MNY843" s="120"/>
      <c r="MNZ843" s="120"/>
      <c r="MOA843" s="120"/>
      <c r="MOB843" s="120"/>
      <c r="MOC843" s="120"/>
      <c r="MOD843" s="120"/>
      <c r="MOE843" s="120"/>
      <c r="MOF843" s="120"/>
      <c r="MOG843" s="120"/>
      <c r="MOH843" s="120"/>
      <c r="MOI843" s="120"/>
      <c r="MOJ843" s="120"/>
      <c r="MOK843" s="120"/>
      <c r="MOL843" s="120"/>
      <c r="MOM843" s="120"/>
      <c r="MON843" s="120"/>
      <c r="MOO843" s="120"/>
      <c r="MOP843" s="120"/>
      <c r="MOQ843" s="120"/>
      <c r="MOR843" s="120"/>
      <c r="MOS843" s="120"/>
      <c r="MOT843" s="120"/>
      <c r="MOU843" s="120"/>
      <c r="MOV843" s="120"/>
      <c r="MOW843" s="120"/>
      <c r="MOX843" s="120"/>
      <c r="MOY843" s="120"/>
      <c r="MOZ843" s="120"/>
      <c r="MPA843" s="120"/>
      <c r="MPB843" s="120"/>
      <c r="MPC843" s="120"/>
      <c r="MPD843" s="120"/>
      <c r="MPE843" s="120"/>
      <c r="MPF843" s="120"/>
      <c r="MPG843" s="120"/>
      <c r="MPH843" s="120"/>
      <c r="MPI843" s="120"/>
      <c r="MPJ843" s="120"/>
      <c r="MPK843" s="120"/>
      <c r="MPL843" s="120"/>
      <c r="MPM843" s="120"/>
      <c r="MPN843" s="120"/>
      <c r="MPO843" s="120"/>
      <c r="MPP843" s="120"/>
      <c r="MPQ843" s="120"/>
      <c r="MPR843" s="120"/>
      <c r="MPS843" s="120"/>
      <c r="MPT843" s="120"/>
      <c r="MPU843" s="120"/>
      <c r="MPV843" s="120"/>
      <c r="MPW843" s="120"/>
      <c r="MPX843" s="120"/>
      <c r="MPY843" s="120"/>
      <c r="MPZ843" s="120"/>
      <c r="MQA843" s="120"/>
      <c r="MQB843" s="120"/>
      <c r="MQC843" s="120"/>
      <c r="MQD843" s="120"/>
      <c r="MQE843" s="120"/>
      <c r="MQF843" s="120"/>
      <c r="MQG843" s="120"/>
      <c r="MQH843" s="120"/>
      <c r="MQI843" s="120"/>
      <c r="MQJ843" s="120"/>
      <c r="MQK843" s="120"/>
      <c r="MQL843" s="120"/>
      <c r="MQM843" s="120"/>
      <c r="MQN843" s="120"/>
      <c r="MQO843" s="120"/>
      <c r="MQP843" s="120"/>
      <c r="MQQ843" s="120"/>
      <c r="MQR843" s="120"/>
      <c r="MQS843" s="120"/>
      <c r="MQT843" s="120"/>
      <c r="MQU843" s="120"/>
      <c r="MQV843" s="120"/>
      <c r="MQW843" s="120"/>
      <c r="MQX843" s="120"/>
      <c r="MQY843" s="120"/>
      <c r="MQZ843" s="120"/>
      <c r="MRA843" s="120"/>
      <c r="MRB843" s="120"/>
      <c r="MRC843" s="120"/>
      <c r="MRD843" s="120"/>
      <c r="MRE843" s="120"/>
      <c r="MRF843" s="120"/>
      <c r="MRG843" s="120"/>
      <c r="MRH843" s="120"/>
      <c r="MRI843" s="120"/>
      <c r="MRJ843" s="120"/>
      <c r="MRK843" s="120"/>
      <c r="MRL843" s="120"/>
      <c r="MRM843" s="120"/>
      <c r="MRN843" s="120"/>
      <c r="MRO843" s="120"/>
      <c r="MRP843" s="120"/>
      <c r="MRQ843" s="120"/>
      <c r="MRR843" s="120"/>
      <c r="MRS843" s="120"/>
      <c r="MRT843" s="120"/>
      <c r="MRU843" s="120"/>
      <c r="MRV843" s="120"/>
      <c r="MRW843" s="120"/>
      <c r="MRX843" s="120"/>
      <c r="MRY843" s="120"/>
      <c r="MRZ843" s="120"/>
      <c r="MSA843" s="120"/>
      <c r="MSB843" s="120"/>
      <c r="MSC843" s="120"/>
      <c r="MSD843" s="120"/>
      <c r="MSE843" s="120"/>
      <c r="MSF843" s="120"/>
      <c r="MSG843" s="120"/>
      <c r="MSH843" s="120"/>
      <c r="MSI843" s="120"/>
      <c r="MSJ843" s="120"/>
      <c r="MSK843" s="120"/>
      <c r="MSL843" s="120"/>
      <c r="MSM843" s="120"/>
      <c r="MSN843" s="120"/>
      <c r="MSO843" s="120"/>
      <c r="MSP843" s="120"/>
      <c r="MSQ843" s="120"/>
      <c r="MSR843" s="120"/>
      <c r="MSS843" s="120"/>
      <c r="MST843" s="120"/>
      <c r="MSU843" s="120"/>
      <c r="MSV843" s="120"/>
      <c r="MSW843" s="120"/>
      <c r="MSX843" s="120"/>
      <c r="MSY843" s="120"/>
      <c r="MSZ843" s="120"/>
      <c r="MTA843" s="120"/>
      <c r="MTB843" s="120"/>
      <c r="MTC843" s="120"/>
      <c r="MTD843" s="120"/>
      <c r="MTE843" s="120"/>
      <c r="MTF843" s="120"/>
      <c r="MTG843" s="120"/>
      <c r="MTH843" s="120"/>
      <c r="MTI843" s="120"/>
      <c r="MTJ843" s="120"/>
      <c r="MTK843" s="120"/>
      <c r="MTL843" s="120"/>
      <c r="MTM843" s="120"/>
      <c r="MTN843" s="120"/>
      <c r="MTO843" s="120"/>
      <c r="MTP843" s="120"/>
      <c r="MTQ843" s="120"/>
      <c r="MTR843" s="120"/>
      <c r="MTS843" s="120"/>
      <c r="MTT843" s="120"/>
      <c r="MTU843" s="120"/>
      <c r="MTV843" s="120"/>
      <c r="MTW843" s="120"/>
      <c r="MTX843" s="120"/>
      <c r="MTY843" s="120"/>
      <c r="MTZ843" s="120"/>
      <c r="MUA843" s="120"/>
      <c r="MUB843" s="120"/>
      <c r="MUC843" s="120"/>
      <c r="MUD843" s="120"/>
      <c r="MUE843" s="120"/>
      <c r="MUF843" s="120"/>
      <c r="MUG843" s="120"/>
      <c r="MUH843" s="120"/>
      <c r="MUI843" s="120"/>
      <c r="MUJ843" s="120"/>
      <c r="MUK843" s="120"/>
      <c r="MUL843" s="120"/>
      <c r="MUM843" s="120"/>
      <c r="MUN843" s="120"/>
      <c r="MUO843" s="120"/>
      <c r="MUP843" s="120"/>
      <c r="MUQ843" s="120"/>
      <c r="MUR843" s="120"/>
      <c r="MUS843" s="120"/>
      <c r="MUT843" s="120"/>
      <c r="MUU843" s="120"/>
      <c r="MUV843" s="120"/>
      <c r="MUW843" s="120"/>
      <c r="MUX843" s="120"/>
      <c r="MUY843" s="120"/>
      <c r="MUZ843" s="120"/>
      <c r="MVA843" s="120"/>
      <c r="MVB843" s="120"/>
      <c r="MVC843" s="120"/>
      <c r="MVD843" s="120"/>
      <c r="MVE843" s="120"/>
      <c r="MVF843" s="120"/>
      <c r="MVG843" s="120"/>
      <c r="MVH843" s="120"/>
      <c r="MVI843" s="120"/>
      <c r="MVJ843" s="120"/>
      <c r="MVK843" s="120"/>
      <c r="MVL843" s="120"/>
      <c r="MVM843" s="120"/>
      <c r="MVN843" s="120"/>
      <c r="MVO843" s="120"/>
      <c r="MVP843" s="120"/>
      <c r="MVQ843" s="120"/>
      <c r="MVR843" s="120"/>
      <c r="MVS843" s="120"/>
      <c r="MVT843" s="120"/>
      <c r="MVU843" s="120"/>
      <c r="MVV843" s="120"/>
      <c r="MVW843" s="120"/>
      <c r="MVX843" s="120"/>
      <c r="MVY843" s="120"/>
      <c r="MVZ843" s="120"/>
      <c r="MWA843" s="120"/>
      <c r="MWB843" s="120"/>
      <c r="MWC843" s="120"/>
      <c r="MWD843" s="120"/>
      <c r="MWE843" s="120"/>
      <c r="MWF843" s="120"/>
      <c r="MWG843" s="120"/>
      <c r="MWH843" s="120"/>
      <c r="MWI843" s="120"/>
      <c r="MWJ843" s="120"/>
      <c r="MWK843" s="120"/>
      <c r="MWL843" s="120"/>
      <c r="MWM843" s="120"/>
      <c r="MWN843" s="120"/>
      <c r="MWO843" s="120"/>
      <c r="MWP843" s="120"/>
      <c r="MWQ843" s="120"/>
      <c r="MWR843" s="120"/>
      <c r="MWS843" s="120"/>
      <c r="MWT843" s="120"/>
      <c r="MWU843" s="120"/>
      <c r="MWV843" s="120"/>
      <c r="MWW843" s="120"/>
      <c r="MWX843" s="120"/>
      <c r="MWY843" s="120"/>
      <c r="MWZ843" s="120"/>
      <c r="MXA843" s="120"/>
      <c r="MXB843" s="120"/>
      <c r="MXC843" s="120"/>
      <c r="MXD843" s="120"/>
      <c r="MXE843" s="120"/>
      <c r="MXF843" s="120"/>
      <c r="MXG843" s="120"/>
      <c r="MXH843" s="120"/>
      <c r="MXI843" s="120"/>
      <c r="MXJ843" s="120"/>
      <c r="MXK843" s="120"/>
      <c r="MXL843" s="120"/>
      <c r="MXM843" s="120"/>
      <c r="MXN843" s="120"/>
      <c r="MXO843" s="120"/>
      <c r="MXP843" s="120"/>
      <c r="MXQ843" s="120"/>
      <c r="MXR843" s="120"/>
      <c r="MXS843" s="120"/>
      <c r="MXT843" s="120"/>
      <c r="MXU843" s="120"/>
      <c r="MXV843" s="120"/>
      <c r="MXW843" s="120"/>
      <c r="MXX843" s="120"/>
      <c r="MXY843" s="120"/>
      <c r="MXZ843" s="120"/>
      <c r="MYA843" s="120"/>
      <c r="MYB843" s="120"/>
      <c r="MYC843" s="120"/>
      <c r="MYD843" s="120"/>
      <c r="MYE843" s="120"/>
      <c r="MYF843" s="120"/>
      <c r="MYG843" s="120"/>
      <c r="MYH843" s="120"/>
      <c r="MYI843" s="120"/>
      <c r="MYJ843" s="120"/>
      <c r="MYK843" s="120"/>
      <c r="MYL843" s="120"/>
      <c r="MYM843" s="120"/>
      <c r="MYN843" s="120"/>
      <c r="MYO843" s="120"/>
      <c r="MYP843" s="120"/>
      <c r="MYQ843" s="120"/>
      <c r="MYR843" s="120"/>
      <c r="MYS843" s="120"/>
      <c r="MYT843" s="120"/>
      <c r="MYU843" s="120"/>
      <c r="MYV843" s="120"/>
      <c r="MYW843" s="120"/>
      <c r="MYX843" s="120"/>
      <c r="MYY843" s="120"/>
      <c r="MYZ843" s="120"/>
      <c r="MZA843" s="120"/>
      <c r="MZB843" s="120"/>
      <c r="MZC843" s="120"/>
      <c r="MZD843" s="120"/>
      <c r="MZE843" s="120"/>
      <c r="MZF843" s="120"/>
      <c r="MZG843" s="120"/>
      <c r="MZH843" s="120"/>
      <c r="MZI843" s="120"/>
      <c r="MZJ843" s="120"/>
      <c r="MZK843" s="120"/>
      <c r="MZL843" s="120"/>
      <c r="MZM843" s="120"/>
      <c r="MZN843" s="120"/>
      <c r="MZO843" s="120"/>
      <c r="MZP843" s="120"/>
      <c r="MZQ843" s="120"/>
      <c r="MZR843" s="120"/>
      <c r="MZS843" s="120"/>
      <c r="MZT843" s="120"/>
      <c r="MZU843" s="120"/>
      <c r="MZV843" s="120"/>
      <c r="MZW843" s="120"/>
      <c r="MZX843" s="120"/>
      <c r="MZY843" s="120"/>
      <c r="MZZ843" s="120"/>
      <c r="NAA843" s="120"/>
      <c r="NAB843" s="120"/>
      <c r="NAC843" s="120"/>
      <c r="NAD843" s="120"/>
      <c r="NAE843" s="120"/>
      <c r="NAF843" s="120"/>
      <c r="NAG843" s="120"/>
      <c r="NAH843" s="120"/>
      <c r="NAI843" s="120"/>
      <c r="NAJ843" s="120"/>
      <c r="NAK843" s="120"/>
      <c r="NAL843" s="120"/>
      <c r="NAM843" s="120"/>
      <c r="NAN843" s="120"/>
      <c r="NAO843" s="120"/>
      <c r="NAP843" s="120"/>
      <c r="NAQ843" s="120"/>
      <c r="NAR843" s="120"/>
      <c r="NAS843" s="120"/>
      <c r="NAT843" s="120"/>
      <c r="NAU843" s="120"/>
      <c r="NAV843" s="120"/>
      <c r="NAW843" s="120"/>
      <c r="NAX843" s="120"/>
      <c r="NAY843" s="120"/>
      <c r="NAZ843" s="120"/>
      <c r="NBA843" s="120"/>
      <c r="NBB843" s="120"/>
      <c r="NBC843" s="120"/>
      <c r="NBD843" s="120"/>
      <c r="NBE843" s="120"/>
      <c r="NBF843" s="120"/>
      <c r="NBG843" s="120"/>
      <c r="NBH843" s="120"/>
      <c r="NBI843" s="120"/>
      <c r="NBJ843" s="120"/>
      <c r="NBK843" s="120"/>
      <c r="NBL843" s="120"/>
      <c r="NBM843" s="120"/>
      <c r="NBN843" s="120"/>
      <c r="NBO843" s="120"/>
      <c r="NBP843" s="120"/>
      <c r="NBQ843" s="120"/>
      <c r="NBR843" s="120"/>
      <c r="NBS843" s="120"/>
      <c r="NBT843" s="120"/>
      <c r="NBU843" s="120"/>
      <c r="NBV843" s="120"/>
      <c r="NBW843" s="120"/>
      <c r="NBX843" s="120"/>
      <c r="NBY843" s="120"/>
      <c r="NBZ843" s="120"/>
      <c r="NCA843" s="120"/>
      <c r="NCB843" s="120"/>
      <c r="NCC843" s="120"/>
      <c r="NCD843" s="120"/>
      <c r="NCE843" s="120"/>
      <c r="NCF843" s="120"/>
      <c r="NCG843" s="120"/>
      <c r="NCH843" s="120"/>
      <c r="NCI843" s="120"/>
      <c r="NCJ843" s="120"/>
      <c r="NCK843" s="120"/>
      <c r="NCL843" s="120"/>
      <c r="NCM843" s="120"/>
      <c r="NCN843" s="120"/>
      <c r="NCO843" s="120"/>
      <c r="NCP843" s="120"/>
      <c r="NCQ843" s="120"/>
      <c r="NCR843" s="120"/>
      <c r="NCS843" s="120"/>
      <c r="NCT843" s="120"/>
      <c r="NCU843" s="120"/>
      <c r="NCV843" s="120"/>
      <c r="NCW843" s="120"/>
      <c r="NCX843" s="120"/>
      <c r="NCY843" s="120"/>
      <c r="NCZ843" s="120"/>
      <c r="NDA843" s="120"/>
      <c r="NDB843" s="120"/>
      <c r="NDC843" s="120"/>
      <c r="NDD843" s="120"/>
      <c r="NDE843" s="120"/>
      <c r="NDF843" s="120"/>
      <c r="NDG843" s="120"/>
      <c r="NDH843" s="120"/>
      <c r="NDI843" s="120"/>
      <c r="NDJ843" s="120"/>
      <c r="NDK843" s="120"/>
      <c r="NDL843" s="120"/>
      <c r="NDM843" s="120"/>
      <c r="NDN843" s="120"/>
      <c r="NDO843" s="120"/>
      <c r="NDP843" s="120"/>
      <c r="NDQ843" s="120"/>
      <c r="NDR843" s="120"/>
      <c r="NDS843" s="120"/>
      <c r="NDT843" s="120"/>
      <c r="NDU843" s="120"/>
      <c r="NDV843" s="120"/>
      <c r="NDW843" s="120"/>
      <c r="NDX843" s="120"/>
      <c r="NDY843" s="120"/>
      <c r="NDZ843" s="120"/>
      <c r="NEA843" s="120"/>
      <c r="NEB843" s="120"/>
      <c r="NEC843" s="120"/>
      <c r="NED843" s="120"/>
      <c r="NEE843" s="120"/>
      <c r="NEF843" s="120"/>
      <c r="NEG843" s="120"/>
      <c r="NEH843" s="120"/>
      <c r="NEI843" s="120"/>
      <c r="NEJ843" s="120"/>
      <c r="NEK843" s="120"/>
      <c r="NEL843" s="120"/>
      <c r="NEM843" s="120"/>
      <c r="NEN843" s="120"/>
      <c r="NEO843" s="120"/>
      <c r="NEP843" s="120"/>
      <c r="NEQ843" s="120"/>
      <c r="NER843" s="120"/>
      <c r="NES843" s="120"/>
      <c r="NET843" s="120"/>
      <c r="NEU843" s="120"/>
      <c r="NEV843" s="120"/>
      <c r="NEW843" s="120"/>
      <c r="NEX843" s="120"/>
      <c r="NEY843" s="120"/>
      <c r="NEZ843" s="120"/>
      <c r="NFA843" s="120"/>
      <c r="NFB843" s="120"/>
      <c r="NFC843" s="120"/>
      <c r="NFD843" s="120"/>
      <c r="NFE843" s="120"/>
      <c r="NFF843" s="120"/>
      <c r="NFG843" s="120"/>
      <c r="NFH843" s="120"/>
      <c r="NFI843" s="120"/>
      <c r="NFJ843" s="120"/>
      <c r="NFK843" s="120"/>
      <c r="NFL843" s="120"/>
      <c r="NFM843" s="120"/>
      <c r="NFN843" s="120"/>
      <c r="NFO843" s="120"/>
      <c r="NFP843" s="120"/>
      <c r="NFQ843" s="120"/>
      <c r="NFR843" s="120"/>
      <c r="NFS843" s="120"/>
      <c r="NFT843" s="120"/>
      <c r="NFU843" s="120"/>
      <c r="NFV843" s="120"/>
      <c r="NFW843" s="120"/>
      <c r="NFX843" s="120"/>
      <c r="NFY843" s="120"/>
      <c r="NFZ843" s="120"/>
      <c r="NGA843" s="120"/>
      <c r="NGB843" s="120"/>
      <c r="NGC843" s="120"/>
      <c r="NGD843" s="120"/>
      <c r="NGE843" s="120"/>
      <c r="NGF843" s="120"/>
      <c r="NGG843" s="120"/>
      <c r="NGH843" s="120"/>
      <c r="NGI843" s="120"/>
      <c r="NGJ843" s="120"/>
      <c r="NGK843" s="120"/>
      <c r="NGL843" s="120"/>
      <c r="NGM843" s="120"/>
      <c r="NGN843" s="120"/>
      <c r="NGO843" s="120"/>
      <c r="NGP843" s="120"/>
      <c r="NGQ843" s="120"/>
      <c r="NGR843" s="120"/>
      <c r="NGS843" s="120"/>
      <c r="NGT843" s="120"/>
      <c r="NGU843" s="120"/>
      <c r="NGV843" s="120"/>
      <c r="NGW843" s="120"/>
      <c r="NGX843" s="120"/>
      <c r="NGY843" s="120"/>
      <c r="NGZ843" s="120"/>
      <c r="NHA843" s="120"/>
      <c r="NHB843" s="120"/>
      <c r="NHC843" s="120"/>
      <c r="NHD843" s="120"/>
      <c r="NHE843" s="120"/>
      <c r="NHF843" s="120"/>
      <c r="NHG843" s="120"/>
      <c r="NHH843" s="120"/>
      <c r="NHI843" s="120"/>
      <c r="NHJ843" s="120"/>
      <c r="NHK843" s="120"/>
      <c r="NHL843" s="120"/>
      <c r="NHM843" s="120"/>
      <c r="NHN843" s="120"/>
      <c r="NHO843" s="120"/>
      <c r="NHP843" s="120"/>
      <c r="NHQ843" s="120"/>
      <c r="NHR843" s="120"/>
      <c r="NHS843" s="120"/>
      <c r="NHT843" s="120"/>
      <c r="NHU843" s="120"/>
      <c r="NHV843" s="120"/>
      <c r="NHW843" s="120"/>
      <c r="NHX843" s="120"/>
      <c r="NHY843" s="120"/>
      <c r="NHZ843" s="120"/>
      <c r="NIA843" s="120"/>
      <c r="NIB843" s="120"/>
      <c r="NIC843" s="120"/>
      <c r="NID843" s="120"/>
      <c r="NIE843" s="120"/>
      <c r="NIF843" s="120"/>
      <c r="NIG843" s="120"/>
      <c r="NIH843" s="120"/>
      <c r="NII843" s="120"/>
      <c r="NIJ843" s="120"/>
      <c r="NIK843" s="120"/>
      <c r="NIL843" s="120"/>
      <c r="NIM843" s="120"/>
      <c r="NIN843" s="120"/>
      <c r="NIO843" s="120"/>
      <c r="NIP843" s="120"/>
      <c r="NIQ843" s="120"/>
      <c r="NIR843" s="120"/>
      <c r="NIS843" s="120"/>
      <c r="NIT843" s="120"/>
      <c r="NIU843" s="120"/>
      <c r="NIV843" s="120"/>
      <c r="NIW843" s="120"/>
      <c r="NIX843" s="120"/>
      <c r="NIY843" s="120"/>
      <c r="NIZ843" s="120"/>
      <c r="NJA843" s="120"/>
      <c r="NJB843" s="120"/>
      <c r="NJC843" s="120"/>
      <c r="NJD843" s="120"/>
      <c r="NJE843" s="120"/>
      <c r="NJF843" s="120"/>
      <c r="NJG843" s="120"/>
      <c r="NJH843" s="120"/>
      <c r="NJI843" s="120"/>
      <c r="NJJ843" s="120"/>
      <c r="NJK843" s="120"/>
      <c r="NJL843" s="120"/>
      <c r="NJM843" s="120"/>
      <c r="NJN843" s="120"/>
      <c r="NJO843" s="120"/>
      <c r="NJP843" s="120"/>
      <c r="NJQ843" s="120"/>
      <c r="NJR843" s="120"/>
      <c r="NJS843" s="120"/>
      <c r="NJT843" s="120"/>
      <c r="NJU843" s="120"/>
      <c r="NJV843" s="120"/>
      <c r="NJW843" s="120"/>
      <c r="NJX843" s="120"/>
      <c r="NJY843" s="120"/>
      <c r="NJZ843" s="120"/>
      <c r="NKA843" s="120"/>
      <c r="NKB843" s="120"/>
      <c r="NKC843" s="120"/>
      <c r="NKD843" s="120"/>
      <c r="NKE843" s="120"/>
      <c r="NKF843" s="120"/>
      <c r="NKG843" s="120"/>
      <c r="NKH843" s="120"/>
      <c r="NKI843" s="120"/>
      <c r="NKJ843" s="120"/>
      <c r="NKK843" s="120"/>
      <c r="NKL843" s="120"/>
      <c r="NKM843" s="120"/>
      <c r="NKN843" s="120"/>
      <c r="NKO843" s="120"/>
      <c r="NKP843" s="120"/>
      <c r="NKQ843" s="120"/>
      <c r="NKR843" s="120"/>
      <c r="NKS843" s="120"/>
      <c r="NKT843" s="120"/>
      <c r="NKU843" s="120"/>
      <c r="NKV843" s="120"/>
      <c r="NKW843" s="120"/>
      <c r="NKX843" s="120"/>
      <c r="NKY843" s="120"/>
      <c r="NKZ843" s="120"/>
      <c r="NLA843" s="120"/>
      <c r="NLB843" s="120"/>
      <c r="NLC843" s="120"/>
      <c r="NLD843" s="120"/>
      <c r="NLE843" s="120"/>
      <c r="NLF843" s="120"/>
      <c r="NLG843" s="120"/>
      <c r="NLH843" s="120"/>
      <c r="NLI843" s="120"/>
      <c r="NLJ843" s="120"/>
      <c r="NLK843" s="120"/>
      <c r="NLL843" s="120"/>
      <c r="NLM843" s="120"/>
      <c r="NLN843" s="120"/>
      <c r="NLO843" s="120"/>
      <c r="NLP843" s="120"/>
      <c r="NLQ843" s="120"/>
      <c r="NLR843" s="120"/>
      <c r="NLS843" s="120"/>
      <c r="NLT843" s="120"/>
      <c r="NLU843" s="120"/>
      <c r="NLV843" s="120"/>
      <c r="NLW843" s="120"/>
      <c r="NLX843" s="120"/>
      <c r="NLY843" s="120"/>
      <c r="NLZ843" s="120"/>
      <c r="NMA843" s="120"/>
      <c r="NMB843" s="120"/>
      <c r="NMC843" s="120"/>
      <c r="NMD843" s="120"/>
      <c r="NME843" s="120"/>
      <c r="NMF843" s="120"/>
      <c r="NMG843" s="120"/>
      <c r="NMH843" s="120"/>
      <c r="NMI843" s="120"/>
      <c r="NMJ843" s="120"/>
      <c r="NMK843" s="120"/>
      <c r="NML843" s="120"/>
      <c r="NMM843" s="120"/>
      <c r="NMN843" s="120"/>
      <c r="NMO843" s="120"/>
      <c r="NMP843" s="120"/>
      <c r="NMQ843" s="120"/>
      <c r="NMR843" s="120"/>
      <c r="NMS843" s="120"/>
      <c r="NMT843" s="120"/>
      <c r="NMU843" s="120"/>
      <c r="NMV843" s="120"/>
      <c r="NMW843" s="120"/>
      <c r="NMX843" s="120"/>
      <c r="NMY843" s="120"/>
      <c r="NMZ843" s="120"/>
      <c r="NNA843" s="120"/>
      <c r="NNB843" s="120"/>
      <c r="NNC843" s="120"/>
      <c r="NND843" s="120"/>
      <c r="NNE843" s="120"/>
      <c r="NNF843" s="120"/>
      <c r="NNG843" s="120"/>
      <c r="NNH843" s="120"/>
      <c r="NNI843" s="120"/>
      <c r="NNJ843" s="120"/>
      <c r="NNK843" s="120"/>
      <c r="NNL843" s="120"/>
      <c r="NNM843" s="120"/>
      <c r="NNN843" s="120"/>
      <c r="NNO843" s="120"/>
      <c r="NNP843" s="120"/>
      <c r="NNQ843" s="120"/>
      <c r="NNR843" s="120"/>
      <c r="NNS843" s="120"/>
      <c r="NNT843" s="120"/>
      <c r="NNU843" s="120"/>
      <c r="NNV843" s="120"/>
      <c r="NNW843" s="120"/>
      <c r="NNX843" s="120"/>
      <c r="NNY843" s="120"/>
      <c r="NNZ843" s="120"/>
      <c r="NOA843" s="120"/>
      <c r="NOB843" s="120"/>
      <c r="NOC843" s="120"/>
      <c r="NOD843" s="120"/>
      <c r="NOE843" s="120"/>
      <c r="NOF843" s="120"/>
      <c r="NOG843" s="120"/>
      <c r="NOH843" s="120"/>
      <c r="NOI843" s="120"/>
      <c r="NOJ843" s="120"/>
      <c r="NOK843" s="120"/>
      <c r="NOL843" s="120"/>
      <c r="NOM843" s="120"/>
      <c r="NON843" s="120"/>
      <c r="NOO843" s="120"/>
      <c r="NOP843" s="120"/>
      <c r="NOQ843" s="120"/>
      <c r="NOR843" s="120"/>
      <c r="NOS843" s="120"/>
      <c r="NOT843" s="120"/>
      <c r="NOU843" s="120"/>
      <c r="NOV843" s="120"/>
      <c r="NOW843" s="120"/>
      <c r="NOX843" s="120"/>
      <c r="NOY843" s="120"/>
      <c r="NOZ843" s="120"/>
      <c r="NPA843" s="120"/>
      <c r="NPB843" s="120"/>
      <c r="NPC843" s="120"/>
      <c r="NPD843" s="120"/>
      <c r="NPE843" s="120"/>
      <c r="NPF843" s="120"/>
      <c r="NPG843" s="120"/>
      <c r="NPH843" s="120"/>
      <c r="NPI843" s="120"/>
      <c r="NPJ843" s="120"/>
      <c r="NPK843" s="120"/>
      <c r="NPL843" s="120"/>
      <c r="NPM843" s="120"/>
      <c r="NPN843" s="120"/>
      <c r="NPO843" s="120"/>
      <c r="NPP843" s="120"/>
      <c r="NPQ843" s="120"/>
      <c r="NPR843" s="120"/>
      <c r="NPS843" s="120"/>
      <c r="NPT843" s="120"/>
      <c r="NPU843" s="120"/>
      <c r="NPV843" s="120"/>
      <c r="NPW843" s="120"/>
      <c r="NPX843" s="120"/>
      <c r="NPY843" s="120"/>
      <c r="NPZ843" s="120"/>
      <c r="NQA843" s="120"/>
      <c r="NQB843" s="120"/>
      <c r="NQC843" s="120"/>
      <c r="NQD843" s="120"/>
      <c r="NQE843" s="120"/>
      <c r="NQF843" s="120"/>
      <c r="NQG843" s="120"/>
      <c r="NQH843" s="120"/>
      <c r="NQI843" s="120"/>
      <c r="NQJ843" s="120"/>
      <c r="NQK843" s="120"/>
      <c r="NQL843" s="120"/>
      <c r="NQM843" s="120"/>
      <c r="NQN843" s="120"/>
      <c r="NQO843" s="120"/>
      <c r="NQP843" s="120"/>
      <c r="NQQ843" s="120"/>
      <c r="NQR843" s="120"/>
      <c r="NQS843" s="120"/>
      <c r="NQT843" s="120"/>
      <c r="NQU843" s="120"/>
      <c r="NQV843" s="120"/>
      <c r="NQW843" s="120"/>
      <c r="NQX843" s="120"/>
      <c r="NQY843" s="120"/>
      <c r="NQZ843" s="120"/>
      <c r="NRA843" s="120"/>
      <c r="NRB843" s="120"/>
      <c r="NRC843" s="120"/>
      <c r="NRD843" s="120"/>
      <c r="NRE843" s="120"/>
      <c r="NRF843" s="120"/>
      <c r="NRG843" s="120"/>
      <c r="NRH843" s="120"/>
      <c r="NRI843" s="120"/>
      <c r="NRJ843" s="120"/>
      <c r="NRK843" s="120"/>
      <c r="NRL843" s="120"/>
      <c r="NRM843" s="120"/>
      <c r="NRN843" s="120"/>
      <c r="NRO843" s="120"/>
      <c r="NRP843" s="120"/>
      <c r="NRQ843" s="120"/>
      <c r="NRR843" s="120"/>
      <c r="NRS843" s="120"/>
      <c r="NRT843" s="120"/>
      <c r="NRU843" s="120"/>
      <c r="NRV843" s="120"/>
      <c r="NRW843" s="120"/>
      <c r="NRX843" s="120"/>
      <c r="NRY843" s="120"/>
      <c r="NRZ843" s="120"/>
      <c r="NSA843" s="120"/>
      <c r="NSB843" s="120"/>
      <c r="NSC843" s="120"/>
      <c r="NSD843" s="120"/>
      <c r="NSE843" s="120"/>
      <c r="NSF843" s="120"/>
      <c r="NSG843" s="120"/>
      <c r="NSH843" s="120"/>
      <c r="NSI843" s="120"/>
      <c r="NSJ843" s="120"/>
      <c r="NSK843" s="120"/>
      <c r="NSL843" s="120"/>
      <c r="NSM843" s="120"/>
      <c r="NSN843" s="120"/>
      <c r="NSO843" s="120"/>
      <c r="NSP843" s="120"/>
      <c r="NSQ843" s="120"/>
      <c r="NSR843" s="120"/>
      <c r="NSS843" s="120"/>
      <c r="NST843" s="120"/>
      <c r="NSU843" s="120"/>
      <c r="NSV843" s="120"/>
      <c r="NSW843" s="120"/>
      <c r="NSX843" s="120"/>
      <c r="NSY843" s="120"/>
      <c r="NSZ843" s="120"/>
      <c r="NTA843" s="120"/>
      <c r="NTB843" s="120"/>
      <c r="NTC843" s="120"/>
      <c r="NTD843" s="120"/>
      <c r="NTE843" s="120"/>
      <c r="NTF843" s="120"/>
      <c r="NTG843" s="120"/>
      <c r="NTH843" s="120"/>
      <c r="NTI843" s="120"/>
      <c r="NTJ843" s="120"/>
      <c r="NTK843" s="120"/>
      <c r="NTL843" s="120"/>
      <c r="NTM843" s="120"/>
      <c r="NTN843" s="120"/>
      <c r="NTO843" s="120"/>
      <c r="NTP843" s="120"/>
      <c r="NTQ843" s="120"/>
      <c r="NTR843" s="120"/>
      <c r="NTS843" s="120"/>
      <c r="NTT843" s="120"/>
      <c r="NTU843" s="120"/>
      <c r="NTV843" s="120"/>
      <c r="NTW843" s="120"/>
      <c r="NTX843" s="120"/>
      <c r="NTY843" s="120"/>
      <c r="NTZ843" s="120"/>
      <c r="NUA843" s="120"/>
      <c r="NUB843" s="120"/>
      <c r="NUC843" s="120"/>
      <c r="NUD843" s="120"/>
      <c r="NUE843" s="120"/>
      <c r="NUF843" s="120"/>
      <c r="NUG843" s="120"/>
      <c r="NUH843" s="120"/>
      <c r="NUI843" s="120"/>
      <c r="NUJ843" s="120"/>
      <c r="NUK843" s="120"/>
      <c r="NUL843" s="120"/>
      <c r="NUM843" s="120"/>
      <c r="NUN843" s="120"/>
      <c r="NUO843" s="120"/>
      <c r="NUP843" s="120"/>
      <c r="NUQ843" s="120"/>
      <c r="NUR843" s="120"/>
      <c r="NUS843" s="120"/>
      <c r="NUT843" s="120"/>
      <c r="NUU843" s="120"/>
      <c r="NUV843" s="120"/>
      <c r="NUW843" s="120"/>
      <c r="NUX843" s="120"/>
      <c r="NUY843" s="120"/>
      <c r="NUZ843" s="120"/>
      <c r="NVA843" s="120"/>
      <c r="NVB843" s="120"/>
      <c r="NVC843" s="120"/>
      <c r="NVD843" s="120"/>
      <c r="NVE843" s="120"/>
      <c r="NVF843" s="120"/>
      <c r="NVG843" s="120"/>
      <c r="NVH843" s="120"/>
      <c r="NVI843" s="120"/>
      <c r="NVJ843" s="120"/>
      <c r="NVK843" s="120"/>
      <c r="NVL843" s="120"/>
      <c r="NVM843" s="120"/>
      <c r="NVN843" s="120"/>
      <c r="NVO843" s="120"/>
      <c r="NVP843" s="120"/>
      <c r="NVQ843" s="120"/>
      <c r="NVR843" s="120"/>
      <c r="NVS843" s="120"/>
      <c r="NVT843" s="120"/>
      <c r="NVU843" s="120"/>
      <c r="NVV843" s="120"/>
      <c r="NVW843" s="120"/>
      <c r="NVX843" s="120"/>
      <c r="NVY843" s="120"/>
      <c r="NVZ843" s="120"/>
      <c r="NWA843" s="120"/>
      <c r="NWB843" s="120"/>
      <c r="NWC843" s="120"/>
      <c r="NWD843" s="120"/>
      <c r="NWE843" s="120"/>
      <c r="NWF843" s="120"/>
      <c r="NWG843" s="120"/>
      <c r="NWH843" s="120"/>
      <c r="NWI843" s="120"/>
      <c r="NWJ843" s="120"/>
      <c r="NWK843" s="120"/>
      <c r="NWL843" s="120"/>
      <c r="NWM843" s="120"/>
      <c r="NWN843" s="120"/>
      <c r="NWO843" s="120"/>
      <c r="NWP843" s="120"/>
      <c r="NWQ843" s="120"/>
      <c r="NWR843" s="120"/>
      <c r="NWS843" s="120"/>
      <c r="NWT843" s="120"/>
      <c r="NWU843" s="120"/>
      <c r="NWV843" s="120"/>
      <c r="NWW843" s="120"/>
      <c r="NWX843" s="120"/>
      <c r="NWY843" s="120"/>
      <c r="NWZ843" s="120"/>
      <c r="NXA843" s="120"/>
      <c r="NXB843" s="120"/>
      <c r="NXC843" s="120"/>
      <c r="NXD843" s="120"/>
      <c r="NXE843" s="120"/>
      <c r="NXF843" s="120"/>
      <c r="NXG843" s="120"/>
      <c r="NXH843" s="120"/>
      <c r="NXI843" s="120"/>
      <c r="NXJ843" s="120"/>
      <c r="NXK843" s="120"/>
      <c r="NXL843" s="120"/>
      <c r="NXM843" s="120"/>
      <c r="NXN843" s="120"/>
      <c r="NXO843" s="120"/>
      <c r="NXP843" s="120"/>
      <c r="NXQ843" s="120"/>
      <c r="NXR843" s="120"/>
      <c r="NXS843" s="120"/>
      <c r="NXT843" s="120"/>
      <c r="NXU843" s="120"/>
      <c r="NXV843" s="120"/>
      <c r="NXW843" s="120"/>
      <c r="NXX843" s="120"/>
      <c r="NXY843" s="120"/>
      <c r="NXZ843" s="120"/>
      <c r="NYA843" s="120"/>
      <c r="NYB843" s="120"/>
      <c r="NYC843" s="120"/>
      <c r="NYD843" s="120"/>
      <c r="NYE843" s="120"/>
      <c r="NYF843" s="120"/>
      <c r="NYG843" s="120"/>
      <c r="NYH843" s="120"/>
      <c r="NYI843" s="120"/>
      <c r="NYJ843" s="120"/>
      <c r="NYK843" s="120"/>
      <c r="NYL843" s="120"/>
      <c r="NYM843" s="120"/>
      <c r="NYN843" s="120"/>
      <c r="NYO843" s="120"/>
      <c r="NYP843" s="120"/>
      <c r="NYQ843" s="120"/>
      <c r="NYR843" s="120"/>
      <c r="NYS843" s="120"/>
      <c r="NYT843" s="120"/>
      <c r="NYU843" s="120"/>
      <c r="NYV843" s="120"/>
      <c r="NYW843" s="120"/>
      <c r="NYX843" s="120"/>
      <c r="NYY843" s="120"/>
      <c r="NYZ843" s="120"/>
      <c r="NZA843" s="120"/>
      <c r="NZB843" s="120"/>
      <c r="NZC843" s="120"/>
      <c r="NZD843" s="120"/>
      <c r="NZE843" s="120"/>
      <c r="NZF843" s="120"/>
      <c r="NZG843" s="120"/>
      <c r="NZH843" s="120"/>
      <c r="NZI843" s="120"/>
      <c r="NZJ843" s="120"/>
      <c r="NZK843" s="120"/>
      <c r="NZL843" s="120"/>
      <c r="NZM843" s="120"/>
      <c r="NZN843" s="120"/>
      <c r="NZO843" s="120"/>
      <c r="NZP843" s="120"/>
      <c r="NZQ843" s="120"/>
      <c r="NZR843" s="120"/>
      <c r="NZS843" s="120"/>
      <c r="NZT843" s="120"/>
      <c r="NZU843" s="120"/>
      <c r="NZV843" s="120"/>
      <c r="NZW843" s="120"/>
      <c r="NZX843" s="120"/>
      <c r="NZY843" s="120"/>
      <c r="NZZ843" s="120"/>
      <c r="OAA843" s="120"/>
      <c r="OAB843" s="120"/>
      <c r="OAC843" s="120"/>
      <c r="OAD843" s="120"/>
      <c r="OAE843" s="120"/>
      <c r="OAF843" s="120"/>
      <c r="OAG843" s="120"/>
      <c r="OAH843" s="120"/>
      <c r="OAI843" s="120"/>
      <c r="OAJ843" s="120"/>
      <c r="OAK843" s="120"/>
      <c r="OAL843" s="120"/>
      <c r="OAM843" s="120"/>
      <c r="OAN843" s="120"/>
      <c r="OAO843" s="120"/>
      <c r="OAP843" s="120"/>
      <c r="OAQ843" s="120"/>
      <c r="OAR843" s="120"/>
      <c r="OAS843" s="120"/>
      <c r="OAT843" s="120"/>
      <c r="OAU843" s="120"/>
      <c r="OAV843" s="120"/>
      <c r="OAW843" s="120"/>
      <c r="OAX843" s="120"/>
      <c r="OAY843" s="120"/>
      <c r="OAZ843" s="120"/>
      <c r="OBA843" s="120"/>
      <c r="OBB843" s="120"/>
      <c r="OBC843" s="120"/>
      <c r="OBD843" s="120"/>
      <c r="OBE843" s="120"/>
      <c r="OBF843" s="120"/>
      <c r="OBG843" s="120"/>
      <c r="OBH843" s="120"/>
      <c r="OBI843" s="120"/>
      <c r="OBJ843" s="120"/>
      <c r="OBK843" s="120"/>
      <c r="OBL843" s="120"/>
      <c r="OBM843" s="120"/>
      <c r="OBN843" s="120"/>
      <c r="OBO843" s="120"/>
      <c r="OBP843" s="120"/>
      <c r="OBQ843" s="120"/>
      <c r="OBR843" s="120"/>
      <c r="OBS843" s="120"/>
      <c r="OBT843" s="120"/>
      <c r="OBU843" s="120"/>
      <c r="OBV843" s="120"/>
      <c r="OBW843" s="120"/>
      <c r="OBX843" s="120"/>
      <c r="OBY843" s="120"/>
      <c r="OBZ843" s="120"/>
      <c r="OCA843" s="120"/>
      <c r="OCB843" s="120"/>
      <c r="OCC843" s="120"/>
      <c r="OCD843" s="120"/>
      <c r="OCE843" s="120"/>
      <c r="OCF843" s="120"/>
      <c r="OCG843" s="120"/>
      <c r="OCH843" s="120"/>
      <c r="OCI843" s="120"/>
      <c r="OCJ843" s="120"/>
      <c r="OCK843" s="120"/>
      <c r="OCL843" s="120"/>
      <c r="OCM843" s="120"/>
      <c r="OCN843" s="120"/>
      <c r="OCO843" s="120"/>
      <c r="OCP843" s="120"/>
      <c r="OCQ843" s="120"/>
      <c r="OCR843" s="120"/>
      <c r="OCS843" s="120"/>
      <c r="OCT843" s="120"/>
      <c r="OCU843" s="120"/>
      <c r="OCV843" s="120"/>
      <c r="OCW843" s="120"/>
      <c r="OCX843" s="120"/>
      <c r="OCY843" s="120"/>
      <c r="OCZ843" s="120"/>
      <c r="ODA843" s="120"/>
      <c r="ODB843" s="120"/>
      <c r="ODC843" s="120"/>
      <c r="ODD843" s="120"/>
      <c r="ODE843" s="120"/>
      <c r="ODF843" s="120"/>
      <c r="ODG843" s="120"/>
      <c r="ODH843" s="120"/>
      <c r="ODI843" s="120"/>
      <c r="ODJ843" s="120"/>
      <c r="ODK843" s="120"/>
      <c r="ODL843" s="120"/>
      <c r="ODM843" s="120"/>
      <c r="ODN843" s="120"/>
      <c r="ODO843" s="120"/>
      <c r="ODP843" s="120"/>
      <c r="ODQ843" s="120"/>
      <c r="ODR843" s="120"/>
      <c r="ODS843" s="120"/>
      <c r="ODT843" s="120"/>
      <c r="ODU843" s="120"/>
      <c r="ODV843" s="120"/>
      <c r="ODW843" s="120"/>
      <c r="ODX843" s="120"/>
      <c r="ODY843" s="120"/>
      <c r="ODZ843" s="120"/>
      <c r="OEA843" s="120"/>
      <c r="OEB843" s="120"/>
      <c r="OEC843" s="120"/>
      <c r="OED843" s="120"/>
      <c r="OEE843" s="120"/>
      <c r="OEF843" s="120"/>
      <c r="OEG843" s="120"/>
      <c r="OEH843" s="120"/>
      <c r="OEI843" s="120"/>
      <c r="OEJ843" s="120"/>
      <c r="OEK843" s="120"/>
      <c r="OEL843" s="120"/>
      <c r="OEM843" s="120"/>
      <c r="OEN843" s="120"/>
      <c r="OEO843" s="120"/>
      <c r="OEP843" s="120"/>
      <c r="OEQ843" s="120"/>
      <c r="OER843" s="120"/>
      <c r="OES843" s="120"/>
      <c r="OET843" s="120"/>
      <c r="OEU843" s="120"/>
      <c r="OEV843" s="120"/>
      <c r="OEW843" s="120"/>
      <c r="OEX843" s="120"/>
      <c r="OEY843" s="120"/>
      <c r="OEZ843" s="120"/>
      <c r="OFA843" s="120"/>
      <c r="OFB843" s="120"/>
      <c r="OFC843" s="120"/>
      <c r="OFD843" s="120"/>
      <c r="OFE843" s="120"/>
      <c r="OFF843" s="120"/>
      <c r="OFG843" s="120"/>
      <c r="OFH843" s="120"/>
      <c r="OFI843" s="120"/>
      <c r="OFJ843" s="120"/>
      <c r="OFK843" s="120"/>
      <c r="OFL843" s="120"/>
      <c r="OFM843" s="120"/>
      <c r="OFN843" s="120"/>
      <c r="OFO843" s="120"/>
      <c r="OFP843" s="120"/>
      <c r="OFQ843" s="120"/>
      <c r="OFR843" s="120"/>
      <c r="OFS843" s="120"/>
      <c r="OFT843" s="120"/>
      <c r="OFU843" s="120"/>
      <c r="OFV843" s="120"/>
      <c r="OFW843" s="120"/>
      <c r="OFX843" s="120"/>
      <c r="OFY843" s="120"/>
      <c r="OFZ843" s="120"/>
      <c r="OGA843" s="120"/>
      <c r="OGB843" s="120"/>
      <c r="OGC843" s="120"/>
      <c r="OGD843" s="120"/>
      <c r="OGE843" s="120"/>
      <c r="OGF843" s="120"/>
      <c r="OGG843" s="120"/>
      <c r="OGH843" s="120"/>
      <c r="OGI843" s="120"/>
      <c r="OGJ843" s="120"/>
      <c r="OGK843" s="120"/>
      <c r="OGL843" s="120"/>
      <c r="OGM843" s="120"/>
      <c r="OGN843" s="120"/>
      <c r="OGO843" s="120"/>
      <c r="OGP843" s="120"/>
      <c r="OGQ843" s="120"/>
      <c r="OGR843" s="120"/>
      <c r="OGS843" s="120"/>
      <c r="OGT843" s="120"/>
      <c r="OGU843" s="120"/>
      <c r="OGV843" s="120"/>
      <c r="OGW843" s="120"/>
      <c r="OGX843" s="120"/>
      <c r="OGY843" s="120"/>
      <c r="OGZ843" s="120"/>
      <c r="OHA843" s="120"/>
      <c r="OHB843" s="120"/>
      <c r="OHC843" s="120"/>
      <c r="OHD843" s="120"/>
      <c r="OHE843" s="120"/>
      <c r="OHF843" s="120"/>
      <c r="OHG843" s="120"/>
      <c r="OHH843" s="120"/>
      <c r="OHI843" s="120"/>
      <c r="OHJ843" s="120"/>
      <c r="OHK843" s="120"/>
      <c r="OHL843" s="120"/>
      <c r="OHM843" s="120"/>
      <c r="OHN843" s="120"/>
      <c r="OHO843" s="120"/>
      <c r="OHP843" s="120"/>
      <c r="OHQ843" s="120"/>
      <c r="OHR843" s="120"/>
      <c r="OHS843" s="120"/>
      <c r="OHT843" s="120"/>
      <c r="OHU843" s="120"/>
      <c r="OHV843" s="120"/>
      <c r="OHW843" s="120"/>
      <c r="OHX843" s="120"/>
      <c r="OHY843" s="120"/>
      <c r="OHZ843" s="120"/>
      <c r="OIA843" s="120"/>
      <c r="OIB843" s="120"/>
      <c r="OIC843" s="120"/>
      <c r="OID843" s="120"/>
      <c r="OIE843" s="120"/>
      <c r="OIF843" s="120"/>
      <c r="OIG843" s="120"/>
      <c r="OIH843" s="120"/>
      <c r="OII843" s="120"/>
      <c r="OIJ843" s="120"/>
      <c r="OIK843" s="120"/>
      <c r="OIL843" s="120"/>
      <c r="OIM843" s="120"/>
      <c r="OIN843" s="120"/>
      <c r="OIO843" s="120"/>
      <c r="OIP843" s="120"/>
      <c r="OIQ843" s="120"/>
      <c r="OIR843" s="120"/>
      <c r="OIS843" s="120"/>
      <c r="OIT843" s="120"/>
      <c r="OIU843" s="120"/>
      <c r="OIV843" s="120"/>
      <c r="OIW843" s="120"/>
      <c r="OIX843" s="120"/>
      <c r="OIY843" s="120"/>
      <c r="OIZ843" s="120"/>
      <c r="OJA843" s="120"/>
      <c r="OJB843" s="120"/>
      <c r="OJC843" s="120"/>
      <c r="OJD843" s="120"/>
      <c r="OJE843" s="120"/>
      <c r="OJF843" s="120"/>
      <c r="OJG843" s="120"/>
      <c r="OJH843" s="120"/>
      <c r="OJI843" s="120"/>
      <c r="OJJ843" s="120"/>
      <c r="OJK843" s="120"/>
      <c r="OJL843" s="120"/>
      <c r="OJM843" s="120"/>
      <c r="OJN843" s="120"/>
      <c r="OJO843" s="120"/>
      <c r="OJP843" s="120"/>
      <c r="OJQ843" s="120"/>
      <c r="OJR843" s="120"/>
      <c r="OJS843" s="120"/>
      <c r="OJT843" s="120"/>
      <c r="OJU843" s="120"/>
      <c r="OJV843" s="120"/>
      <c r="OJW843" s="120"/>
      <c r="OJX843" s="120"/>
      <c r="OJY843" s="120"/>
      <c r="OJZ843" s="120"/>
      <c r="OKA843" s="120"/>
      <c r="OKB843" s="120"/>
      <c r="OKC843" s="120"/>
      <c r="OKD843" s="120"/>
      <c r="OKE843" s="120"/>
      <c r="OKF843" s="120"/>
      <c r="OKG843" s="120"/>
      <c r="OKH843" s="120"/>
      <c r="OKI843" s="120"/>
      <c r="OKJ843" s="120"/>
      <c r="OKK843" s="120"/>
      <c r="OKL843" s="120"/>
      <c r="OKM843" s="120"/>
      <c r="OKN843" s="120"/>
      <c r="OKO843" s="120"/>
      <c r="OKP843" s="120"/>
      <c r="OKQ843" s="120"/>
      <c r="OKR843" s="120"/>
      <c r="OKS843" s="120"/>
      <c r="OKT843" s="120"/>
      <c r="OKU843" s="120"/>
      <c r="OKV843" s="120"/>
      <c r="OKW843" s="120"/>
      <c r="OKX843" s="120"/>
      <c r="OKY843" s="120"/>
      <c r="OKZ843" s="120"/>
      <c r="OLA843" s="120"/>
      <c r="OLB843" s="120"/>
      <c r="OLC843" s="120"/>
      <c r="OLD843" s="120"/>
      <c r="OLE843" s="120"/>
      <c r="OLF843" s="120"/>
      <c r="OLG843" s="120"/>
      <c r="OLH843" s="120"/>
      <c r="OLI843" s="120"/>
      <c r="OLJ843" s="120"/>
      <c r="OLK843" s="120"/>
      <c r="OLL843" s="120"/>
      <c r="OLM843" s="120"/>
      <c r="OLN843" s="120"/>
      <c r="OLO843" s="120"/>
      <c r="OLP843" s="120"/>
      <c r="OLQ843" s="120"/>
      <c r="OLR843" s="120"/>
      <c r="OLS843" s="120"/>
      <c r="OLT843" s="120"/>
      <c r="OLU843" s="120"/>
      <c r="OLV843" s="120"/>
      <c r="OLW843" s="120"/>
      <c r="OLX843" s="120"/>
      <c r="OLY843" s="120"/>
      <c r="OLZ843" s="120"/>
      <c r="OMA843" s="120"/>
      <c r="OMB843" s="120"/>
      <c r="OMC843" s="120"/>
      <c r="OMD843" s="120"/>
      <c r="OME843" s="120"/>
      <c r="OMF843" s="120"/>
      <c r="OMG843" s="120"/>
      <c r="OMH843" s="120"/>
      <c r="OMI843" s="120"/>
      <c r="OMJ843" s="120"/>
      <c r="OMK843" s="120"/>
      <c r="OML843" s="120"/>
      <c r="OMM843" s="120"/>
      <c r="OMN843" s="120"/>
      <c r="OMO843" s="120"/>
      <c r="OMP843" s="120"/>
      <c r="OMQ843" s="120"/>
      <c r="OMR843" s="120"/>
      <c r="OMS843" s="120"/>
      <c r="OMT843" s="120"/>
      <c r="OMU843" s="120"/>
      <c r="OMV843" s="120"/>
      <c r="OMW843" s="120"/>
      <c r="OMX843" s="120"/>
      <c r="OMY843" s="120"/>
      <c r="OMZ843" s="120"/>
      <c r="ONA843" s="120"/>
      <c r="ONB843" s="120"/>
      <c r="ONC843" s="120"/>
      <c r="OND843" s="120"/>
      <c r="ONE843" s="120"/>
      <c r="ONF843" s="120"/>
      <c r="ONG843" s="120"/>
      <c r="ONH843" s="120"/>
      <c r="ONI843" s="120"/>
      <c r="ONJ843" s="120"/>
      <c r="ONK843" s="120"/>
      <c r="ONL843" s="120"/>
      <c r="ONM843" s="120"/>
      <c r="ONN843" s="120"/>
      <c r="ONO843" s="120"/>
      <c r="ONP843" s="120"/>
      <c r="ONQ843" s="120"/>
      <c r="ONR843" s="120"/>
      <c r="ONS843" s="120"/>
      <c r="ONT843" s="120"/>
      <c r="ONU843" s="120"/>
      <c r="ONV843" s="120"/>
      <c r="ONW843" s="120"/>
      <c r="ONX843" s="120"/>
      <c r="ONY843" s="120"/>
      <c r="ONZ843" s="120"/>
      <c r="OOA843" s="120"/>
      <c r="OOB843" s="120"/>
      <c r="OOC843" s="120"/>
      <c r="OOD843" s="120"/>
      <c r="OOE843" s="120"/>
      <c r="OOF843" s="120"/>
      <c r="OOG843" s="120"/>
      <c r="OOH843" s="120"/>
      <c r="OOI843" s="120"/>
      <c r="OOJ843" s="120"/>
      <c r="OOK843" s="120"/>
      <c r="OOL843" s="120"/>
      <c r="OOM843" s="120"/>
      <c r="OON843" s="120"/>
      <c r="OOO843" s="120"/>
      <c r="OOP843" s="120"/>
      <c r="OOQ843" s="120"/>
      <c r="OOR843" s="120"/>
      <c r="OOS843" s="120"/>
      <c r="OOT843" s="120"/>
      <c r="OOU843" s="120"/>
      <c r="OOV843" s="120"/>
      <c r="OOW843" s="120"/>
      <c r="OOX843" s="120"/>
      <c r="OOY843" s="120"/>
      <c r="OOZ843" s="120"/>
      <c r="OPA843" s="120"/>
      <c r="OPB843" s="120"/>
      <c r="OPC843" s="120"/>
      <c r="OPD843" s="120"/>
      <c r="OPE843" s="120"/>
      <c r="OPF843" s="120"/>
      <c r="OPG843" s="120"/>
      <c r="OPH843" s="120"/>
      <c r="OPI843" s="120"/>
      <c r="OPJ843" s="120"/>
      <c r="OPK843" s="120"/>
      <c r="OPL843" s="120"/>
      <c r="OPM843" s="120"/>
      <c r="OPN843" s="120"/>
      <c r="OPO843" s="120"/>
      <c r="OPP843" s="120"/>
      <c r="OPQ843" s="120"/>
      <c r="OPR843" s="120"/>
      <c r="OPS843" s="120"/>
      <c r="OPT843" s="120"/>
      <c r="OPU843" s="120"/>
      <c r="OPV843" s="120"/>
      <c r="OPW843" s="120"/>
      <c r="OPX843" s="120"/>
      <c r="OPY843" s="120"/>
      <c r="OPZ843" s="120"/>
      <c r="OQA843" s="120"/>
      <c r="OQB843" s="120"/>
      <c r="OQC843" s="120"/>
      <c r="OQD843" s="120"/>
      <c r="OQE843" s="120"/>
      <c r="OQF843" s="120"/>
      <c r="OQG843" s="120"/>
      <c r="OQH843" s="120"/>
      <c r="OQI843" s="120"/>
      <c r="OQJ843" s="120"/>
      <c r="OQK843" s="120"/>
      <c r="OQL843" s="120"/>
      <c r="OQM843" s="120"/>
      <c r="OQN843" s="120"/>
      <c r="OQO843" s="120"/>
      <c r="OQP843" s="120"/>
      <c r="OQQ843" s="120"/>
      <c r="OQR843" s="120"/>
      <c r="OQS843" s="120"/>
      <c r="OQT843" s="120"/>
      <c r="OQU843" s="120"/>
      <c r="OQV843" s="120"/>
      <c r="OQW843" s="120"/>
      <c r="OQX843" s="120"/>
      <c r="OQY843" s="120"/>
      <c r="OQZ843" s="120"/>
      <c r="ORA843" s="120"/>
      <c r="ORB843" s="120"/>
      <c r="ORC843" s="120"/>
      <c r="ORD843" s="120"/>
      <c r="ORE843" s="120"/>
      <c r="ORF843" s="120"/>
      <c r="ORG843" s="120"/>
      <c r="ORH843" s="120"/>
      <c r="ORI843" s="120"/>
      <c r="ORJ843" s="120"/>
      <c r="ORK843" s="120"/>
      <c r="ORL843" s="120"/>
      <c r="ORM843" s="120"/>
      <c r="ORN843" s="120"/>
      <c r="ORO843" s="120"/>
      <c r="ORP843" s="120"/>
      <c r="ORQ843" s="120"/>
      <c r="ORR843" s="120"/>
      <c r="ORS843" s="120"/>
      <c r="ORT843" s="120"/>
      <c r="ORU843" s="120"/>
      <c r="ORV843" s="120"/>
      <c r="ORW843" s="120"/>
      <c r="ORX843" s="120"/>
      <c r="ORY843" s="120"/>
      <c r="ORZ843" s="120"/>
      <c r="OSA843" s="120"/>
      <c r="OSB843" s="120"/>
      <c r="OSC843" s="120"/>
      <c r="OSD843" s="120"/>
      <c r="OSE843" s="120"/>
      <c r="OSF843" s="120"/>
      <c r="OSG843" s="120"/>
      <c r="OSH843" s="120"/>
      <c r="OSI843" s="120"/>
      <c r="OSJ843" s="120"/>
      <c r="OSK843" s="120"/>
      <c r="OSL843" s="120"/>
      <c r="OSM843" s="120"/>
      <c r="OSN843" s="120"/>
      <c r="OSO843" s="120"/>
      <c r="OSP843" s="120"/>
      <c r="OSQ843" s="120"/>
      <c r="OSR843" s="120"/>
      <c r="OSS843" s="120"/>
      <c r="OST843" s="120"/>
      <c r="OSU843" s="120"/>
      <c r="OSV843" s="120"/>
      <c r="OSW843" s="120"/>
      <c r="OSX843" s="120"/>
      <c r="OSY843" s="120"/>
      <c r="OSZ843" s="120"/>
      <c r="OTA843" s="120"/>
      <c r="OTB843" s="120"/>
      <c r="OTC843" s="120"/>
      <c r="OTD843" s="120"/>
      <c r="OTE843" s="120"/>
      <c r="OTF843" s="120"/>
      <c r="OTG843" s="120"/>
      <c r="OTH843" s="120"/>
      <c r="OTI843" s="120"/>
      <c r="OTJ843" s="120"/>
      <c r="OTK843" s="120"/>
      <c r="OTL843" s="120"/>
      <c r="OTM843" s="120"/>
      <c r="OTN843" s="120"/>
      <c r="OTO843" s="120"/>
      <c r="OTP843" s="120"/>
      <c r="OTQ843" s="120"/>
      <c r="OTR843" s="120"/>
      <c r="OTS843" s="120"/>
      <c r="OTT843" s="120"/>
      <c r="OTU843" s="120"/>
      <c r="OTV843" s="120"/>
      <c r="OTW843" s="120"/>
      <c r="OTX843" s="120"/>
      <c r="OTY843" s="120"/>
      <c r="OTZ843" s="120"/>
      <c r="OUA843" s="120"/>
      <c r="OUB843" s="120"/>
      <c r="OUC843" s="120"/>
      <c r="OUD843" s="120"/>
      <c r="OUE843" s="120"/>
      <c r="OUF843" s="120"/>
      <c r="OUG843" s="120"/>
      <c r="OUH843" s="120"/>
      <c r="OUI843" s="120"/>
      <c r="OUJ843" s="120"/>
      <c r="OUK843" s="120"/>
      <c r="OUL843" s="120"/>
      <c r="OUM843" s="120"/>
      <c r="OUN843" s="120"/>
      <c r="OUO843" s="120"/>
      <c r="OUP843" s="120"/>
      <c r="OUQ843" s="120"/>
      <c r="OUR843" s="120"/>
      <c r="OUS843" s="120"/>
      <c r="OUT843" s="120"/>
      <c r="OUU843" s="120"/>
      <c r="OUV843" s="120"/>
      <c r="OUW843" s="120"/>
      <c r="OUX843" s="120"/>
      <c r="OUY843" s="120"/>
      <c r="OUZ843" s="120"/>
      <c r="OVA843" s="120"/>
      <c r="OVB843" s="120"/>
      <c r="OVC843" s="120"/>
      <c r="OVD843" s="120"/>
      <c r="OVE843" s="120"/>
      <c r="OVF843" s="120"/>
      <c r="OVG843" s="120"/>
      <c r="OVH843" s="120"/>
      <c r="OVI843" s="120"/>
      <c r="OVJ843" s="120"/>
      <c r="OVK843" s="120"/>
      <c r="OVL843" s="120"/>
      <c r="OVM843" s="120"/>
      <c r="OVN843" s="120"/>
      <c r="OVO843" s="120"/>
      <c r="OVP843" s="120"/>
      <c r="OVQ843" s="120"/>
      <c r="OVR843" s="120"/>
      <c r="OVS843" s="120"/>
      <c r="OVT843" s="120"/>
      <c r="OVU843" s="120"/>
      <c r="OVV843" s="120"/>
      <c r="OVW843" s="120"/>
      <c r="OVX843" s="120"/>
      <c r="OVY843" s="120"/>
      <c r="OVZ843" s="120"/>
      <c r="OWA843" s="120"/>
      <c r="OWB843" s="120"/>
      <c r="OWC843" s="120"/>
      <c r="OWD843" s="120"/>
      <c r="OWE843" s="120"/>
      <c r="OWF843" s="120"/>
      <c r="OWG843" s="120"/>
      <c r="OWH843" s="120"/>
      <c r="OWI843" s="120"/>
      <c r="OWJ843" s="120"/>
      <c r="OWK843" s="120"/>
      <c r="OWL843" s="120"/>
      <c r="OWM843" s="120"/>
      <c r="OWN843" s="120"/>
      <c r="OWO843" s="120"/>
      <c r="OWP843" s="120"/>
      <c r="OWQ843" s="120"/>
      <c r="OWR843" s="120"/>
      <c r="OWS843" s="120"/>
      <c r="OWT843" s="120"/>
      <c r="OWU843" s="120"/>
      <c r="OWV843" s="120"/>
      <c r="OWW843" s="120"/>
      <c r="OWX843" s="120"/>
      <c r="OWY843" s="120"/>
      <c r="OWZ843" s="120"/>
      <c r="OXA843" s="120"/>
      <c r="OXB843" s="120"/>
      <c r="OXC843" s="120"/>
      <c r="OXD843" s="120"/>
      <c r="OXE843" s="120"/>
      <c r="OXF843" s="120"/>
      <c r="OXG843" s="120"/>
      <c r="OXH843" s="120"/>
      <c r="OXI843" s="120"/>
      <c r="OXJ843" s="120"/>
      <c r="OXK843" s="120"/>
      <c r="OXL843" s="120"/>
      <c r="OXM843" s="120"/>
      <c r="OXN843" s="120"/>
      <c r="OXO843" s="120"/>
      <c r="OXP843" s="120"/>
      <c r="OXQ843" s="120"/>
      <c r="OXR843" s="120"/>
      <c r="OXS843" s="120"/>
      <c r="OXT843" s="120"/>
      <c r="OXU843" s="120"/>
      <c r="OXV843" s="120"/>
      <c r="OXW843" s="120"/>
      <c r="OXX843" s="120"/>
      <c r="OXY843" s="120"/>
      <c r="OXZ843" s="120"/>
      <c r="OYA843" s="120"/>
      <c r="OYB843" s="120"/>
      <c r="OYC843" s="120"/>
      <c r="OYD843" s="120"/>
      <c r="OYE843" s="120"/>
      <c r="OYF843" s="120"/>
      <c r="OYG843" s="120"/>
      <c r="OYH843" s="120"/>
      <c r="OYI843" s="120"/>
      <c r="OYJ843" s="120"/>
      <c r="OYK843" s="120"/>
      <c r="OYL843" s="120"/>
      <c r="OYM843" s="120"/>
      <c r="OYN843" s="120"/>
      <c r="OYO843" s="120"/>
      <c r="OYP843" s="120"/>
      <c r="OYQ843" s="120"/>
      <c r="OYR843" s="120"/>
      <c r="OYS843" s="120"/>
      <c r="OYT843" s="120"/>
      <c r="OYU843" s="120"/>
      <c r="OYV843" s="120"/>
      <c r="OYW843" s="120"/>
      <c r="OYX843" s="120"/>
      <c r="OYY843" s="120"/>
      <c r="OYZ843" s="120"/>
      <c r="OZA843" s="120"/>
      <c r="OZB843" s="120"/>
      <c r="OZC843" s="120"/>
      <c r="OZD843" s="120"/>
      <c r="OZE843" s="120"/>
      <c r="OZF843" s="120"/>
      <c r="OZG843" s="120"/>
      <c r="OZH843" s="120"/>
      <c r="OZI843" s="120"/>
      <c r="OZJ843" s="120"/>
      <c r="OZK843" s="120"/>
      <c r="OZL843" s="120"/>
      <c r="OZM843" s="120"/>
      <c r="OZN843" s="120"/>
      <c r="OZO843" s="120"/>
      <c r="OZP843" s="120"/>
      <c r="OZQ843" s="120"/>
      <c r="OZR843" s="120"/>
      <c r="OZS843" s="120"/>
      <c r="OZT843" s="120"/>
      <c r="OZU843" s="120"/>
      <c r="OZV843" s="120"/>
      <c r="OZW843" s="120"/>
      <c r="OZX843" s="120"/>
      <c r="OZY843" s="120"/>
      <c r="OZZ843" s="120"/>
      <c r="PAA843" s="120"/>
      <c r="PAB843" s="120"/>
      <c r="PAC843" s="120"/>
      <c r="PAD843" s="120"/>
      <c r="PAE843" s="120"/>
      <c r="PAF843" s="120"/>
      <c r="PAG843" s="120"/>
      <c r="PAH843" s="120"/>
      <c r="PAI843" s="120"/>
      <c r="PAJ843" s="120"/>
      <c r="PAK843" s="120"/>
      <c r="PAL843" s="120"/>
      <c r="PAM843" s="120"/>
      <c r="PAN843" s="120"/>
      <c r="PAO843" s="120"/>
      <c r="PAP843" s="120"/>
      <c r="PAQ843" s="120"/>
      <c r="PAR843" s="120"/>
      <c r="PAS843" s="120"/>
      <c r="PAT843" s="120"/>
      <c r="PAU843" s="120"/>
      <c r="PAV843" s="120"/>
      <c r="PAW843" s="120"/>
      <c r="PAX843" s="120"/>
      <c r="PAY843" s="120"/>
      <c r="PAZ843" s="120"/>
      <c r="PBA843" s="120"/>
      <c r="PBB843" s="120"/>
      <c r="PBC843" s="120"/>
      <c r="PBD843" s="120"/>
      <c r="PBE843" s="120"/>
      <c r="PBF843" s="120"/>
      <c r="PBG843" s="120"/>
      <c r="PBH843" s="120"/>
      <c r="PBI843" s="120"/>
      <c r="PBJ843" s="120"/>
      <c r="PBK843" s="120"/>
      <c r="PBL843" s="120"/>
      <c r="PBM843" s="120"/>
      <c r="PBN843" s="120"/>
      <c r="PBO843" s="120"/>
      <c r="PBP843" s="120"/>
      <c r="PBQ843" s="120"/>
      <c r="PBR843" s="120"/>
      <c r="PBS843" s="120"/>
      <c r="PBT843" s="120"/>
      <c r="PBU843" s="120"/>
      <c r="PBV843" s="120"/>
      <c r="PBW843" s="120"/>
      <c r="PBX843" s="120"/>
      <c r="PBY843" s="120"/>
      <c r="PBZ843" s="120"/>
      <c r="PCA843" s="120"/>
      <c r="PCB843" s="120"/>
      <c r="PCC843" s="120"/>
      <c r="PCD843" s="120"/>
      <c r="PCE843" s="120"/>
      <c r="PCF843" s="120"/>
      <c r="PCG843" s="120"/>
      <c r="PCH843" s="120"/>
      <c r="PCI843" s="120"/>
      <c r="PCJ843" s="120"/>
      <c r="PCK843" s="120"/>
      <c r="PCL843" s="120"/>
      <c r="PCM843" s="120"/>
      <c r="PCN843" s="120"/>
      <c r="PCO843" s="120"/>
      <c r="PCP843" s="120"/>
      <c r="PCQ843" s="120"/>
      <c r="PCR843" s="120"/>
      <c r="PCS843" s="120"/>
      <c r="PCT843" s="120"/>
      <c r="PCU843" s="120"/>
      <c r="PCV843" s="120"/>
      <c r="PCW843" s="120"/>
      <c r="PCX843" s="120"/>
      <c r="PCY843" s="120"/>
      <c r="PCZ843" s="120"/>
      <c r="PDA843" s="120"/>
      <c r="PDB843" s="120"/>
      <c r="PDC843" s="120"/>
      <c r="PDD843" s="120"/>
      <c r="PDE843" s="120"/>
      <c r="PDF843" s="120"/>
      <c r="PDG843" s="120"/>
      <c r="PDH843" s="120"/>
      <c r="PDI843" s="120"/>
      <c r="PDJ843" s="120"/>
      <c r="PDK843" s="120"/>
      <c r="PDL843" s="120"/>
      <c r="PDM843" s="120"/>
      <c r="PDN843" s="120"/>
      <c r="PDO843" s="120"/>
      <c r="PDP843" s="120"/>
      <c r="PDQ843" s="120"/>
      <c r="PDR843" s="120"/>
      <c r="PDS843" s="120"/>
      <c r="PDT843" s="120"/>
      <c r="PDU843" s="120"/>
      <c r="PDV843" s="120"/>
      <c r="PDW843" s="120"/>
      <c r="PDX843" s="120"/>
      <c r="PDY843" s="120"/>
      <c r="PDZ843" s="120"/>
      <c r="PEA843" s="120"/>
      <c r="PEB843" s="120"/>
      <c r="PEC843" s="120"/>
      <c r="PED843" s="120"/>
      <c r="PEE843" s="120"/>
      <c r="PEF843" s="120"/>
      <c r="PEG843" s="120"/>
      <c r="PEH843" s="120"/>
      <c r="PEI843" s="120"/>
      <c r="PEJ843" s="120"/>
      <c r="PEK843" s="120"/>
      <c r="PEL843" s="120"/>
      <c r="PEM843" s="120"/>
      <c r="PEN843" s="120"/>
      <c r="PEO843" s="120"/>
      <c r="PEP843" s="120"/>
      <c r="PEQ843" s="120"/>
      <c r="PER843" s="120"/>
      <c r="PES843" s="120"/>
      <c r="PET843" s="120"/>
      <c r="PEU843" s="120"/>
      <c r="PEV843" s="120"/>
      <c r="PEW843" s="120"/>
      <c r="PEX843" s="120"/>
      <c r="PEY843" s="120"/>
      <c r="PEZ843" s="120"/>
      <c r="PFA843" s="120"/>
      <c r="PFB843" s="120"/>
      <c r="PFC843" s="120"/>
      <c r="PFD843" s="120"/>
      <c r="PFE843" s="120"/>
      <c r="PFF843" s="120"/>
      <c r="PFG843" s="120"/>
      <c r="PFH843" s="120"/>
      <c r="PFI843" s="120"/>
      <c r="PFJ843" s="120"/>
      <c r="PFK843" s="120"/>
      <c r="PFL843" s="120"/>
      <c r="PFM843" s="120"/>
      <c r="PFN843" s="120"/>
      <c r="PFO843" s="120"/>
      <c r="PFP843" s="120"/>
      <c r="PFQ843" s="120"/>
      <c r="PFR843" s="120"/>
      <c r="PFS843" s="120"/>
      <c r="PFT843" s="120"/>
      <c r="PFU843" s="120"/>
      <c r="PFV843" s="120"/>
      <c r="PFW843" s="120"/>
      <c r="PFX843" s="120"/>
      <c r="PFY843" s="120"/>
      <c r="PFZ843" s="120"/>
      <c r="PGA843" s="120"/>
      <c r="PGB843" s="120"/>
      <c r="PGC843" s="120"/>
      <c r="PGD843" s="120"/>
      <c r="PGE843" s="120"/>
      <c r="PGF843" s="120"/>
      <c r="PGG843" s="120"/>
      <c r="PGH843" s="120"/>
      <c r="PGI843" s="120"/>
      <c r="PGJ843" s="120"/>
      <c r="PGK843" s="120"/>
      <c r="PGL843" s="120"/>
      <c r="PGM843" s="120"/>
      <c r="PGN843" s="120"/>
      <c r="PGO843" s="120"/>
      <c r="PGP843" s="120"/>
      <c r="PGQ843" s="120"/>
      <c r="PGR843" s="120"/>
      <c r="PGS843" s="120"/>
      <c r="PGT843" s="120"/>
      <c r="PGU843" s="120"/>
      <c r="PGV843" s="120"/>
      <c r="PGW843" s="120"/>
      <c r="PGX843" s="120"/>
      <c r="PGY843" s="120"/>
      <c r="PGZ843" s="120"/>
      <c r="PHA843" s="120"/>
      <c r="PHB843" s="120"/>
      <c r="PHC843" s="120"/>
      <c r="PHD843" s="120"/>
      <c r="PHE843" s="120"/>
      <c r="PHF843" s="120"/>
      <c r="PHG843" s="120"/>
      <c r="PHH843" s="120"/>
      <c r="PHI843" s="120"/>
      <c r="PHJ843" s="120"/>
      <c r="PHK843" s="120"/>
      <c r="PHL843" s="120"/>
      <c r="PHM843" s="120"/>
      <c r="PHN843" s="120"/>
      <c r="PHO843" s="120"/>
      <c r="PHP843" s="120"/>
      <c r="PHQ843" s="120"/>
      <c r="PHR843" s="120"/>
      <c r="PHS843" s="120"/>
      <c r="PHT843" s="120"/>
      <c r="PHU843" s="120"/>
      <c r="PHV843" s="120"/>
      <c r="PHW843" s="120"/>
      <c r="PHX843" s="120"/>
      <c r="PHY843" s="120"/>
      <c r="PHZ843" s="120"/>
      <c r="PIA843" s="120"/>
      <c r="PIB843" s="120"/>
      <c r="PIC843" s="120"/>
      <c r="PID843" s="120"/>
      <c r="PIE843" s="120"/>
      <c r="PIF843" s="120"/>
      <c r="PIG843" s="120"/>
      <c r="PIH843" s="120"/>
      <c r="PII843" s="120"/>
      <c r="PIJ843" s="120"/>
      <c r="PIK843" s="120"/>
      <c r="PIL843" s="120"/>
      <c r="PIM843" s="120"/>
      <c r="PIN843" s="120"/>
      <c r="PIO843" s="120"/>
      <c r="PIP843" s="120"/>
      <c r="PIQ843" s="120"/>
      <c r="PIR843" s="120"/>
      <c r="PIS843" s="120"/>
      <c r="PIT843" s="120"/>
      <c r="PIU843" s="120"/>
      <c r="PIV843" s="120"/>
      <c r="PIW843" s="120"/>
      <c r="PIX843" s="120"/>
      <c r="PIY843" s="120"/>
      <c r="PIZ843" s="120"/>
      <c r="PJA843" s="120"/>
      <c r="PJB843" s="120"/>
      <c r="PJC843" s="120"/>
      <c r="PJD843" s="120"/>
      <c r="PJE843" s="120"/>
      <c r="PJF843" s="120"/>
      <c r="PJG843" s="120"/>
      <c r="PJH843" s="120"/>
      <c r="PJI843" s="120"/>
      <c r="PJJ843" s="120"/>
      <c r="PJK843" s="120"/>
      <c r="PJL843" s="120"/>
      <c r="PJM843" s="120"/>
      <c r="PJN843" s="120"/>
      <c r="PJO843" s="120"/>
      <c r="PJP843" s="120"/>
      <c r="PJQ843" s="120"/>
      <c r="PJR843" s="120"/>
      <c r="PJS843" s="120"/>
      <c r="PJT843" s="120"/>
      <c r="PJU843" s="120"/>
      <c r="PJV843" s="120"/>
      <c r="PJW843" s="120"/>
      <c r="PJX843" s="120"/>
      <c r="PJY843" s="120"/>
      <c r="PJZ843" s="120"/>
      <c r="PKA843" s="120"/>
      <c r="PKB843" s="120"/>
      <c r="PKC843" s="120"/>
      <c r="PKD843" s="120"/>
      <c r="PKE843" s="120"/>
      <c r="PKF843" s="120"/>
      <c r="PKG843" s="120"/>
      <c r="PKH843" s="120"/>
      <c r="PKI843" s="120"/>
      <c r="PKJ843" s="120"/>
      <c r="PKK843" s="120"/>
      <c r="PKL843" s="120"/>
      <c r="PKM843" s="120"/>
      <c r="PKN843" s="120"/>
      <c r="PKO843" s="120"/>
      <c r="PKP843" s="120"/>
      <c r="PKQ843" s="120"/>
      <c r="PKR843" s="120"/>
      <c r="PKS843" s="120"/>
      <c r="PKT843" s="120"/>
      <c r="PKU843" s="120"/>
      <c r="PKV843" s="120"/>
      <c r="PKW843" s="120"/>
      <c r="PKX843" s="120"/>
      <c r="PKY843" s="120"/>
      <c r="PKZ843" s="120"/>
      <c r="PLA843" s="120"/>
      <c r="PLB843" s="120"/>
      <c r="PLC843" s="120"/>
      <c r="PLD843" s="120"/>
      <c r="PLE843" s="120"/>
      <c r="PLF843" s="120"/>
      <c r="PLG843" s="120"/>
      <c r="PLH843" s="120"/>
      <c r="PLI843" s="120"/>
      <c r="PLJ843" s="120"/>
      <c r="PLK843" s="120"/>
      <c r="PLL843" s="120"/>
      <c r="PLM843" s="120"/>
      <c r="PLN843" s="120"/>
      <c r="PLO843" s="120"/>
      <c r="PLP843" s="120"/>
      <c r="PLQ843" s="120"/>
      <c r="PLR843" s="120"/>
      <c r="PLS843" s="120"/>
      <c r="PLT843" s="120"/>
      <c r="PLU843" s="120"/>
      <c r="PLV843" s="120"/>
      <c r="PLW843" s="120"/>
      <c r="PLX843" s="120"/>
      <c r="PLY843" s="120"/>
      <c r="PLZ843" s="120"/>
      <c r="PMA843" s="120"/>
      <c r="PMB843" s="120"/>
      <c r="PMC843" s="120"/>
      <c r="PMD843" s="120"/>
      <c r="PME843" s="120"/>
      <c r="PMF843" s="120"/>
      <c r="PMG843" s="120"/>
      <c r="PMH843" s="120"/>
      <c r="PMI843" s="120"/>
      <c r="PMJ843" s="120"/>
      <c r="PMK843" s="120"/>
      <c r="PML843" s="120"/>
      <c r="PMM843" s="120"/>
      <c r="PMN843" s="120"/>
      <c r="PMO843" s="120"/>
      <c r="PMP843" s="120"/>
      <c r="PMQ843" s="120"/>
      <c r="PMR843" s="120"/>
      <c r="PMS843" s="120"/>
      <c r="PMT843" s="120"/>
      <c r="PMU843" s="120"/>
      <c r="PMV843" s="120"/>
      <c r="PMW843" s="120"/>
      <c r="PMX843" s="120"/>
      <c r="PMY843" s="120"/>
      <c r="PMZ843" s="120"/>
      <c r="PNA843" s="120"/>
      <c r="PNB843" s="120"/>
      <c r="PNC843" s="120"/>
      <c r="PND843" s="120"/>
      <c r="PNE843" s="120"/>
      <c r="PNF843" s="120"/>
      <c r="PNG843" s="120"/>
      <c r="PNH843" s="120"/>
      <c r="PNI843" s="120"/>
      <c r="PNJ843" s="120"/>
      <c r="PNK843" s="120"/>
      <c r="PNL843" s="120"/>
      <c r="PNM843" s="120"/>
      <c r="PNN843" s="120"/>
      <c r="PNO843" s="120"/>
      <c r="PNP843" s="120"/>
      <c r="PNQ843" s="120"/>
      <c r="PNR843" s="120"/>
      <c r="PNS843" s="120"/>
      <c r="PNT843" s="120"/>
      <c r="PNU843" s="120"/>
      <c r="PNV843" s="120"/>
      <c r="PNW843" s="120"/>
      <c r="PNX843" s="120"/>
      <c r="PNY843" s="120"/>
      <c r="PNZ843" s="120"/>
      <c r="POA843" s="120"/>
      <c r="POB843" s="120"/>
      <c r="POC843" s="120"/>
      <c r="POD843" s="120"/>
      <c r="POE843" s="120"/>
      <c r="POF843" s="120"/>
      <c r="POG843" s="120"/>
      <c r="POH843" s="120"/>
      <c r="POI843" s="120"/>
      <c r="POJ843" s="120"/>
      <c r="POK843" s="120"/>
      <c r="POL843" s="120"/>
      <c r="POM843" s="120"/>
      <c r="PON843" s="120"/>
      <c r="POO843" s="120"/>
      <c r="POP843" s="120"/>
      <c r="POQ843" s="120"/>
      <c r="POR843" s="120"/>
      <c r="POS843" s="120"/>
      <c r="POT843" s="120"/>
      <c r="POU843" s="120"/>
      <c r="POV843" s="120"/>
      <c r="POW843" s="120"/>
      <c r="POX843" s="120"/>
      <c r="POY843" s="120"/>
      <c r="POZ843" s="120"/>
      <c r="PPA843" s="120"/>
      <c r="PPB843" s="120"/>
      <c r="PPC843" s="120"/>
      <c r="PPD843" s="120"/>
      <c r="PPE843" s="120"/>
      <c r="PPF843" s="120"/>
      <c r="PPG843" s="120"/>
      <c r="PPH843" s="120"/>
      <c r="PPI843" s="120"/>
      <c r="PPJ843" s="120"/>
      <c r="PPK843" s="120"/>
      <c r="PPL843" s="120"/>
      <c r="PPM843" s="120"/>
      <c r="PPN843" s="120"/>
      <c r="PPO843" s="120"/>
      <c r="PPP843" s="120"/>
      <c r="PPQ843" s="120"/>
      <c r="PPR843" s="120"/>
      <c r="PPS843" s="120"/>
      <c r="PPT843" s="120"/>
      <c r="PPU843" s="120"/>
      <c r="PPV843" s="120"/>
      <c r="PPW843" s="120"/>
      <c r="PPX843" s="120"/>
      <c r="PPY843" s="120"/>
      <c r="PPZ843" s="120"/>
      <c r="PQA843" s="120"/>
      <c r="PQB843" s="120"/>
      <c r="PQC843" s="120"/>
      <c r="PQD843" s="120"/>
      <c r="PQE843" s="120"/>
      <c r="PQF843" s="120"/>
      <c r="PQG843" s="120"/>
      <c r="PQH843" s="120"/>
      <c r="PQI843" s="120"/>
      <c r="PQJ843" s="120"/>
      <c r="PQK843" s="120"/>
      <c r="PQL843" s="120"/>
      <c r="PQM843" s="120"/>
      <c r="PQN843" s="120"/>
      <c r="PQO843" s="120"/>
      <c r="PQP843" s="120"/>
      <c r="PQQ843" s="120"/>
      <c r="PQR843" s="120"/>
      <c r="PQS843" s="120"/>
      <c r="PQT843" s="120"/>
      <c r="PQU843" s="120"/>
      <c r="PQV843" s="120"/>
      <c r="PQW843" s="120"/>
      <c r="PQX843" s="120"/>
      <c r="PQY843" s="120"/>
      <c r="PQZ843" s="120"/>
      <c r="PRA843" s="120"/>
      <c r="PRB843" s="120"/>
      <c r="PRC843" s="120"/>
      <c r="PRD843" s="120"/>
      <c r="PRE843" s="120"/>
      <c r="PRF843" s="120"/>
      <c r="PRG843" s="120"/>
      <c r="PRH843" s="120"/>
      <c r="PRI843" s="120"/>
      <c r="PRJ843" s="120"/>
      <c r="PRK843" s="120"/>
      <c r="PRL843" s="120"/>
      <c r="PRM843" s="120"/>
      <c r="PRN843" s="120"/>
      <c r="PRO843" s="120"/>
      <c r="PRP843" s="120"/>
      <c r="PRQ843" s="120"/>
      <c r="PRR843" s="120"/>
      <c r="PRS843" s="120"/>
      <c r="PRT843" s="120"/>
      <c r="PRU843" s="120"/>
      <c r="PRV843" s="120"/>
      <c r="PRW843" s="120"/>
      <c r="PRX843" s="120"/>
      <c r="PRY843" s="120"/>
      <c r="PRZ843" s="120"/>
      <c r="PSA843" s="120"/>
      <c r="PSB843" s="120"/>
      <c r="PSC843" s="120"/>
      <c r="PSD843" s="120"/>
      <c r="PSE843" s="120"/>
      <c r="PSF843" s="120"/>
      <c r="PSG843" s="120"/>
      <c r="PSH843" s="120"/>
      <c r="PSI843" s="120"/>
      <c r="PSJ843" s="120"/>
      <c r="PSK843" s="120"/>
      <c r="PSL843" s="120"/>
      <c r="PSM843" s="120"/>
      <c r="PSN843" s="120"/>
      <c r="PSO843" s="120"/>
      <c r="PSP843" s="120"/>
      <c r="PSQ843" s="120"/>
      <c r="PSR843" s="120"/>
      <c r="PSS843" s="120"/>
      <c r="PST843" s="120"/>
      <c r="PSU843" s="120"/>
      <c r="PSV843" s="120"/>
      <c r="PSW843" s="120"/>
      <c r="PSX843" s="120"/>
      <c r="PSY843" s="120"/>
      <c r="PSZ843" s="120"/>
      <c r="PTA843" s="120"/>
      <c r="PTB843" s="120"/>
      <c r="PTC843" s="120"/>
      <c r="PTD843" s="120"/>
      <c r="PTE843" s="120"/>
      <c r="PTF843" s="120"/>
      <c r="PTG843" s="120"/>
      <c r="PTH843" s="120"/>
      <c r="PTI843" s="120"/>
      <c r="PTJ843" s="120"/>
      <c r="PTK843" s="120"/>
      <c r="PTL843" s="120"/>
      <c r="PTM843" s="120"/>
      <c r="PTN843" s="120"/>
      <c r="PTO843" s="120"/>
      <c r="PTP843" s="120"/>
      <c r="PTQ843" s="120"/>
      <c r="PTR843" s="120"/>
      <c r="PTS843" s="120"/>
      <c r="PTT843" s="120"/>
      <c r="PTU843" s="120"/>
      <c r="PTV843" s="120"/>
      <c r="PTW843" s="120"/>
      <c r="PTX843" s="120"/>
      <c r="PTY843" s="120"/>
      <c r="PTZ843" s="120"/>
      <c r="PUA843" s="120"/>
      <c r="PUB843" s="120"/>
      <c r="PUC843" s="120"/>
      <c r="PUD843" s="120"/>
      <c r="PUE843" s="120"/>
      <c r="PUF843" s="120"/>
      <c r="PUG843" s="120"/>
      <c r="PUH843" s="120"/>
      <c r="PUI843" s="120"/>
      <c r="PUJ843" s="120"/>
      <c r="PUK843" s="120"/>
      <c r="PUL843" s="120"/>
      <c r="PUM843" s="120"/>
      <c r="PUN843" s="120"/>
      <c r="PUO843" s="120"/>
      <c r="PUP843" s="120"/>
      <c r="PUQ843" s="120"/>
      <c r="PUR843" s="120"/>
      <c r="PUS843" s="120"/>
      <c r="PUT843" s="120"/>
      <c r="PUU843" s="120"/>
      <c r="PUV843" s="120"/>
      <c r="PUW843" s="120"/>
      <c r="PUX843" s="120"/>
      <c r="PUY843" s="120"/>
      <c r="PUZ843" s="120"/>
      <c r="PVA843" s="120"/>
      <c r="PVB843" s="120"/>
      <c r="PVC843" s="120"/>
      <c r="PVD843" s="120"/>
      <c r="PVE843" s="120"/>
      <c r="PVF843" s="120"/>
      <c r="PVG843" s="120"/>
      <c r="PVH843" s="120"/>
      <c r="PVI843" s="120"/>
      <c r="PVJ843" s="120"/>
      <c r="PVK843" s="120"/>
      <c r="PVL843" s="120"/>
      <c r="PVM843" s="120"/>
      <c r="PVN843" s="120"/>
      <c r="PVO843" s="120"/>
      <c r="PVP843" s="120"/>
      <c r="PVQ843" s="120"/>
      <c r="PVR843" s="120"/>
      <c r="PVS843" s="120"/>
      <c r="PVT843" s="120"/>
      <c r="PVU843" s="120"/>
      <c r="PVV843" s="120"/>
      <c r="PVW843" s="120"/>
      <c r="PVX843" s="120"/>
      <c r="PVY843" s="120"/>
      <c r="PVZ843" s="120"/>
      <c r="PWA843" s="120"/>
      <c r="PWB843" s="120"/>
      <c r="PWC843" s="120"/>
      <c r="PWD843" s="120"/>
      <c r="PWE843" s="120"/>
      <c r="PWF843" s="120"/>
      <c r="PWG843" s="120"/>
      <c r="PWH843" s="120"/>
      <c r="PWI843" s="120"/>
      <c r="PWJ843" s="120"/>
      <c r="PWK843" s="120"/>
      <c r="PWL843" s="120"/>
      <c r="PWM843" s="120"/>
      <c r="PWN843" s="120"/>
      <c r="PWO843" s="120"/>
      <c r="PWP843" s="120"/>
      <c r="PWQ843" s="120"/>
      <c r="PWR843" s="120"/>
      <c r="PWS843" s="120"/>
      <c r="PWT843" s="120"/>
      <c r="PWU843" s="120"/>
      <c r="PWV843" s="120"/>
      <c r="PWW843" s="120"/>
      <c r="PWX843" s="120"/>
      <c r="PWY843" s="120"/>
      <c r="PWZ843" s="120"/>
      <c r="PXA843" s="120"/>
      <c r="PXB843" s="120"/>
      <c r="PXC843" s="120"/>
      <c r="PXD843" s="120"/>
      <c r="PXE843" s="120"/>
      <c r="PXF843" s="120"/>
      <c r="PXG843" s="120"/>
      <c r="PXH843" s="120"/>
      <c r="PXI843" s="120"/>
      <c r="PXJ843" s="120"/>
      <c r="PXK843" s="120"/>
      <c r="PXL843" s="120"/>
      <c r="PXM843" s="120"/>
      <c r="PXN843" s="120"/>
      <c r="PXO843" s="120"/>
      <c r="PXP843" s="120"/>
      <c r="PXQ843" s="120"/>
      <c r="PXR843" s="120"/>
      <c r="PXS843" s="120"/>
      <c r="PXT843" s="120"/>
      <c r="PXU843" s="120"/>
      <c r="PXV843" s="120"/>
      <c r="PXW843" s="120"/>
      <c r="PXX843" s="120"/>
      <c r="PXY843" s="120"/>
      <c r="PXZ843" s="120"/>
      <c r="PYA843" s="120"/>
      <c r="PYB843" s="120"/>
      <c r="PYC843" s="120"/>
      <c r="PYD843" s="120"/>
      <c r="PYE843" s="120"/>
      <c r="PYF843" s="120"/>
      <c r="PYG843" s="120"/>
      <c r="PYH843" s="120"/>
      <c r="PYI843" s="120"/>
      <c r="PYJ843" s="120"/>
      <c r="PYK843" s="120"/>
      <c r="PYL843" s="120"/>
      <c r="PYM843" s="120"/>
      <c r="PYN843" s="120"/>
      <c r="PYO843" s="120"/>
      <c r="PYP843" s="120"/>
      <c r="PYQ843" s="120"/>
      <c r="PYR843" s="120"/>
      <c r="PYS843" s="120"/>
      <c r="PYT843" s="120"/>
      <c r="PYU843" s="120"/>
      <c r="PYV843" s="120"/>
      <c r="PYW843" s="120"/>
      <c r="PYX843" s="120"/>
      <c r="PYY843" s="120"/>
      <c r="PYZ843" s="120"/>
      <c r="PZA843" s="120"/>
      <c r="PZB843" s="120"/>
      <c r="PZC843" s="120"/>
      <c r="PZD843" s="120"/>
      <c r="PZE843" s="120"/>
      <c r="PZF843" s="120"/>
      <c r="PZG843" s="120"/>
      <c r="PZH843" s="120"/>
      <c r="PZI843" s="120"/>
      <c r="PZJ843" s="120"/>
      <c r="PZK843" s="120"/>
      <c r="PZL843" s="120"/>
      <c r="PZM843" s="120"/>
      <c r="PZN843" s="120"/>
      <c r="PZO843" s="120"/>
      <c r="PZP843" s="120"/>
      <c r="PZQ843" s="120"/>
      <c r="PZR843" s="120"/>
      <c r="PZS843" s="120"/>
      <c r="PZT843" s="120"/>
      <c r="PZU843" s="120"/>
      <c r="PZV843" s="120"/>
      <c r="PZW843" s="120"/>
      <c r="PZX843" s="120"/>
      <c r="PZY843" s="120"/>
      <c r="PZZ843" s="120"/>
      <c r="QAA843" s="120"/>
      <c r="QAB843" s="120"/>
      <c r="QAC843" s="120"/>
      <c r="QAD843" s="120"/>
      <c r="QAE843" s="120"/>
      <c r="QAF843" s="120"/>
      <c r="QAG843" s="120"/>
      <c r="QAH843" s="120"/>
      <c r="QAI843" s="120"/>
      <c r="QAJ843" s="120"/>
      <c r="QAK843" s="120"/>
      <c r="QAL843" s="120"/>
      <c r="QAM843" s="120"/>
      <c r="QAN843" s="120"/>
      <c r="QAO843" s="120"/>
      <c r="QAP843" s="120"/>
      <c r="QAQ843" s="120"/>
      <c r="QAR843" s="120"/>
      <c r="QAS843" s="120"/>
      <c r="QAT843" s="120"/>
      <c r="QAU843" s="120"/>
      <c r="QAV843" s="120"/>
      <c r="QAW843" s="120"/>
      <c r="QAX843" s="120"/>
      <c r="QAY843" s="120"/>
      <c r="QAZ843" s="120"/>
      <c r="QBA843" s="120"/>
      <c r="QBB843" s="120"/>
      <c r="QBC843" s="120"/>
      <c r="QBD843" s="120"/>
      <c r="QBE843" s="120"/>
      <c r="QBF843" s="120"/>
      <c r="QBG843" s="120"/>
      <c r="QBH843" s="120"/>
      <c r="QBI843" s="120"/>
      <c r="QBJ843" s="120"/>
      <c r="QBK843" s="120"/>
      <c r="QBL843" s="120"/>
      <c r="QBM843" s="120"/>
      <c r="QBN843" s="120"/>
      <c r="QBO843" s="120"/>
      <c r="QBP843" s="120"/>
      <c r="QBQ843" s="120"/>
      <c r="QBR843" s="120"/>
      <c r="QBS843" s="120"/>
      <c r="QBT843" s="120"/>
      <c r="QBU843" s="120"/>
      <c r="QBV843" s="120"/>
      <c r="QBW843" s="120"/>
      <c r="QBX843" s="120"/>
      <c r="QBY843" s="120"/>
      <c r="QBZ843" s="120"/>
      <c r="QCA843" s="120"/>
      <c r="QCB843" s="120"/>
      <c r="QCC843" s="120"/>
      <c r="QCD843" s="120"/>
      <c r="QCE843" s="120"/>
      <c r="QCF843" s="120"/>
      <c r="QCG843" s="120"/>
      <c r="QCH843" s="120"/>
      <c r="QCI843" s="120"/>
      <c r="QCJ843" s="120"/>
      <c r="QCK843" s="120"/>
      <c r="QCL843" s="120"/>
      <c r="QCM843" s="120"/>
      <c r="QCN843" s="120"/>
      <c r="QCO843" s="120"/>
      <c r="QCP843" s="120"/>
      <c r="QCQ843" s="120"/>
      <c r="QCR843" s="120"/>
      <c r="QCS843" s="120"/>
      <c r="QCT843" s="120"/>
      <c r="QCU843" s="120"/>
      <c r="QCV843" s="120"/>
      <c r="QCW843" s="120"/>
      <c r="QCX843" s="120"/>
      <c r="QCY843" s="120"/>
      <c r="QCZ843" s="120"/>
      <c r="QDA843" s="120"/>
      <c r="QDB843" s="120"/>
      <c r="QDC843" s="120"/>
      <c r="QDD843" s="120"/>
      <c r="QDE843" s="120"/>
      <c r="QDF843" s="120"/>
      <c r="QDG843" s="120"/>
      <c r="QDH843" s="120"/>
      <c r="QDI843" s="120"/>
      <c r="QDJ843" s="120"/>
      <c r="QDK843" s="120"/>
      <c r="QDL843" s="120"/>
      <c r="QDM843" s="120"/>
      <c r="QDN843" s="120"/>
      <c r="QDO843" s="120"/>
      <c r="QDP843" s="120"/>
      <c r="QDQ843" s="120"/>
      <c r="QDR843" s="120"/>
      <c r="QDS843" s="120"/>
      <c r="QDT843" s="120"/>
      <c r="QDU843" s="120"/>
      <c r="QDV843" s="120"/>
      <c r="QDW843" s="120"/>
      <c r="QDX843" s="120"/>
      <c r="QDY843" s="120"/>
      <c r="QDZ843" s="120"/>
      <c r="QEA843" s="120"/>
      <c r="QEB843" s="120"/>
      <c r="QEC843" s="120"/>
      <c r="QED843" s="120"/>
      <c r="QEE843" s="120"/>
      <c r="QEF843" s="120"/>
      <c r="QEG843" s="120"/>
      <c r="QEH843" s="120"/>
      <c r="QEI843" s="120"/>
      <c r="QEJ843" s="120"/>
      <c r="QEK843" s="120"/>
      <c r="QEL843" s="120"/>
      <c r="QEM843" s="120"/>
      <c r="QEN843" s="120"/>
      <c r="QEO843" s="120"/>
      <c r="QEP843" s="120"/>
      <c r="QEQ843" s="120"/>
      <c r="QER843" s="120"/>
      <c r="QES843" s="120"/>
      <c r="QET843" s="120"/>
      <c r="QEU843" s="120"/>
      <c r="QEV843" s="120"/>
      <c r="QEW843" s="120"/>
      <c r="QEX843" s="120"/>
      <c r="QEY843" s="120"/>
      <c r="QEZ843" s="120"/>
      <c r="QFA843" s="120"/>
      <c r="QFB843" s="120"/>
      <c r="QFC843" s="120"/>
      <c r="QFD843" s="120"/>
      <c r="QFE843" s="120"/>
      <c r="QFF843" s="120"/>
      <c r="QFG843" s="120"/>
      <c r="QFH843" s="120"/>
      <c r="QFI843" s="120"/>
      <c r="QFJ843" s="120"/>
      <c r="QFK843" s="120"/>
      <c r="QFL843" s="120"/>
      <c r="QFM843" s="120"/>
      <c r="QFN843" s="120"/>
      <c r="QFO843" s="120"/>
      <c r="QFP843" s="120"/>
      <c r="QFQ843" s="120"/>
      <c r="QFR843" s="120"/>
      <c r="QFS843" s="120"/>
      <c r="QFT843" s="120"/>
      <c r="QFU843" s="120"/>
      <c r="QFV843" s="120"/>
      <c r="QFW843" s="120"/>
      <c r="QFX843" s="120"/>
      <c r="QFY843" s="120"/>
      <c r="QFZ843" s="120"/>
      <c r="QGA843" s="120"/>
      <c r="QGB843" s="120"/>
      <c r="QGC843" s="120"/>
      <c r="QGD843" s="120"/>
      <c r="QGE843" s="120"/>
      <c r="QGF843" s="120"/>
      <c r="QGG843" s="120"/>
      <c r="QGH843" s="120"/>
      <c r="QGI843" s="120"/>
      <c r="QGJ843" s="120"/>
      <c r="QGK843" s="120"/>
      <c r="QGL843" s="120"/>
      <c r="QGM843" s="120"/>
      <c r="QGN843" s="120"/>
      <c r="QGO843" s="120"/>
      <c r="QGP843" s="120"/>
      <c r="QGQ843" s="120"/>
      <c r="QGR843" s="120"/>
      <c r="QGS843" s="120"/>
      <c r="QGT843" s="120"/>
      <c r="QGU843" s="120"/>
      <c r="QGV843" s="120"/>
      <c r="QGW843" s="120"/>
      <c r="QGX843" s="120"/>
      <c r="QGY843" s="120"/>
      <c r="QGZ843" s="120"/>
      <c r="QHA843" s="120"/>
      <c r="QHB843" s="120"/>
      <c r="QHC843" s="120"/>
      <c r="QHD843" s="120"/>
      <c r="QHE843" s="120"/>
      <c r="QHF843" s="120"/>
      <c r="QHG843" s="120"/>
      <c r="QHH843" s="120"/>
      <c r="QHI843" s="120"/>
      <c r="QHJ843" s="120"/>
      <c r="QHK843" s="120"/>
      <c r="QHL843" s="120"/>
      <c r="QHM843" s="120"/>
      <c r="QHN843" s="120"/>
      <c r="QHO843" s="120"/>
      <c r="QHP843" s="120"/>
      <c r="QHQ843" s="120"/>
      <c r="QHR843" s="120"/>
      <c r="QHS843" s="120"/>
      <c r="QHT843" s="120"/>
      <c r="QHU843" s="120"/>
      <c r="QHV843" s="120"/>
      <c r="QHW843" s="120"/>
      <c r="QHX843" s="120"/>
      <c r="QHY843" s="120"/>
      <c r="QHZ843" s="120"/>
      <c r="QIA843" s="120"/>
      <c r="QIB843" s="120"/>
      <c r="QIC843" s="120"/>
      <c r="QID843" s="120"/>
      <c r="QIE843" s="120"/>
      <c r="QIF843" s="120"/>
      <c r="QIG843" s="120"/>
      <c r="QIH843" s="120"/>
      <c r="QII843" s="120"/>
      <c r="QIJ843" s="120"/>
      <c r="QIK843" s="120"/>
      <c r="QIL843" s="120"/>
      <c r="QIM843" s="120"/>
      <c r="QIN843" s="120"/>
      <c r="QIO843" s="120"/>
      <c r="QIP843" s="120"/>
      <c r="QIQ843" s="120"/>
      <c r="QIR843" s="120"/>
      <c r="QIS843" s="120"/>
      <c r="QIT843" s="120"/>
      <c r="QIU843" s="120"/>
      <c r="QIV843" s="120"/>
      <c r="QIW843" s="120"/>
      <c r="QIX843" s="120"/>
      <c r="QIY843" s="120"/>
      <c r="QIZ843" s="120"/>
      <c r="QJA843" s="120"/>
      <c r="QJB843" s="120"/>
      <c r="QJC843" s="120"/>
      <c r="QJD843" s="120"/>
      <c r="QJE843" s="120"/>
      <c r="QJF843" s="120"/>
      <c r="QJG843" s="120"/>
      <c r="QJH843" s="120"/>
      <c r="QJI843" s="120"/>
      <c r="QJJ843" s="120"/>
      <c r="QJK843" s="120"/>
      <c r="QJL843" s="120"/>
      <c r="QJM843" s="120"/>
      <c r="QJN843" s="120"/>
      <c r="QJO843" s="120"/>
      <c r="QJP843" s="120"/>
      <c r="QJQ843" s="120"/>
      <c r="QJR843" s="120"/>
      <c r="QJS843" s="120"/>
      <c r="QJT843" s="120"/>
      <c r="QJU843" s="120"/>
      <c r="QJV843" s="120"/>
      <c r="QJW843" s="120"/>
      <c r="QJX843" s="120"/>
      <c r="QJY843" s="120"/>
      <c r="QJZ843" s="120"/>
      <c r="QKA843" s="120"/>
      <c r="QKB843" s="120"/>
      <c r="QKC843" s="120"/>
      <c r="QKD843" s="120"/>
      <c r="QKE843" s="120"/>
      <c r="QKF843" s="120"/>
      <c r="QKG843" s="120"/>
      <c r="QKH843" s="120"/>
      <c r="QKI843" s="120"/>
      <c r="QKJ843" s="120"/>
      <c r="QKK843" s="120"/>
      <c r="QKL843" s="120"/>
      <c r="QKM843" s="120"/>
      <c r="QKN843" s="120"/>
      <c r="QKO843" s="120"/>
      <c r="QKP843" s="120"/>
      <c r="QKQ843" s="120"/>
      <c r="QKR843" s="120"/>
      <c r="QKS843" s="120"/>
      <c r="QKT843" s="120"/>
      <c r="QKU843" s="120"/>
      <c r="QKV843" s="120"/>
      <c r="QKW843" s="120"/>
      <c r="QKX843" s="120"/>
      <c r="QKY843" s="120"/>
      <c r="QKZ843" s="120"/>
      <c r="QLA843" s="120"/>
      <c r="QLB843" s="120"/>
      <c r="QLC843" s="120"/>
      <c r="QLD843" s="120"/>
      <c r="QLE843" s="120"/>
      <c r="QLF843" s="120"/>
      <c r="QLG843" s="120"/>
      <c r="QLH843" s="120"/>
      <c r="QLI843" s="120"/>
      <c r="QLJ843" s="120"/>
      <c r="QLK843" s="120"/>
      <c r="QLL843" s="120"/>
      <c r="QLM843" s="120"/>
      <c r="QLN843" s="120"/>
      <c r="QLO843" s="120"/>
      <c r="QLP843" s="120"/>
      <c r="QLQ843" s="120"/>
      <c r="QLR843" s="120"/>
      <c r="QLS843" s="120"/>
      <c r="QLT843" s="120"/>
      <c r="QLU843" s="120"/>
      <c r="QLV843" s="120"/>
      <c r="QLW843" s="120"/>
      <c r="QLX843" s="120"/>
      <c r="QLY843" s="120"/>
      <c r="QLZ843" s="120"/>
      <c r="QMA843" s="120"/>
      <c r="QMB843" s="120"/>
      <c r="QMC843" s="120"/>
      <c r="QMD843" s="120"/>
      <c r="QME843" s="120"/>
      <c r="QMF843" s="120"/>
      <c r="QMG843" s="120"/>
      <c r="QMH843" s="120"/>
      <c r="QMI843" s="120"/>
      <c r="QMJ843" s="120"/>
      <c r="QMK843" s="120"/>
      <c r="QML843" s="120"/>
      <c r="QMM843" s="120"/>
      <c r="QMN843" s="120"/>
      <c r="QMO843" s="120"/>
      <c r="QMP843" s="120"/>
      <c r="QMQ843" s="120"/>
      <c r="QMR843" s="120"/>
      <c r="QMS843" s="120"/>
      <c r="QMT843" s="120"/>
      <c r="QMU843" s="120"/>
      <c r="QMV843" s="120"/>
      <c r="QMW843" s="120"/>
      <c r="QMX843" s="120"/>
      <c r="QMY843" s="120"/>
      <c r="QMZ843" s="120"/>
      <c r="QNA843" s="120"/>
      <c r="QNB843" s="120"/>
      <c r="QNC843" s="120"/>
      <c r="QND843" s="120"/>
      <c r="QNE843" s="120"/>
      <c r="QNF843" s="120"/>
      <c r="QNG843" s="120"/>
      <c r="QNH843" s="120"/>
      <c r="QNI843" s="120"/>
      <c r="QNJ843" s="120"/>
      <c r="QNK843" s="120"/>
      <c r="QNL843" s="120"/>
      <c r="QNM843" s="120"/>
      <c r="QNN843" s="120"/>
      <c r="QNO843" s="120"/>
      <c r="QNP843" s="120"/>
      <c r="QNQ843" s="120"/>
      <c r="QNR843" s="120"/>
      <c r="QNS843" s="120"/>
      <c r="QNT843" s="120"/>
      <c r="QNU843" s="120"/>
      <c r="QNV843" s="120"/>
      <c r="QNW843" s="120"/>
      <c r="QNX843" s="120"/>
      <c r="QNY843" s="120"/>
      <c r="QNZ843" s="120"/>
      <c r="QOA843" s="120"/>
      <c r="QOB843" s="120"/>
      <c r="QOC843" s="120"/>
      <c r="QOD843" s="120"/>
      <c r="QOE843" s="120"/>
      <c r="QOF843" s="120"/>
      <c r="QOG843" s="120"/>
      <c r="QOH843" s="120"/>
      <c r="QOI843" s="120"/>
      <c r="QOJ843" s="120"/>
      <c r="QOK843" s="120"/>
      <c r="QOL843" s="120"/>
      <c r="QOM843" s="120"/>
      <c r="QON843" s="120"/>
      <c r="QOO843" s="120"/>
      <c r="QOP843" s="120"/>
      <c r="QOQ843" s="120"/>
      <c r="QOR843" s="120"/>
      <c r="QOS843" s="120"/>
      <c r="QOT843" s="120"/>
      <c r="QOU843" s="120"/>
      <c r="QOV843" s="120"/>
      <c r="QOW843" s="120"/>
      <c r="QOX843" s="120"/>
      <c r="QOY843" s="120"/>
      <c r="QOZ843" s="120"/>
      <c r="QPA843" s="120"/>
      <c r="QPB843" s="120"/>
      <c r="QPC843" s="120"/>
      <c r="QPD843" s="120"/>
      <c r="QPE843" s="120"/>
      <c r="QPF843" s="120"/>
      <c r="QPG843" s="120"/>
      <c r="QPH843" s="120"/>
      <c r="QPI843" s="120"/>
      <c r="QPJ843" s="120"/>
      <c r="QPK843" s="120"/>
      <c r="QPL843" s="120"/>
      <c r="QPM843" s="120"/>
      <c r="QPN843" s="120"/>
      <c r="QPO843" s="120"/>
      <c r="QPP843" s="120"/>
      <c r="QPQ843" s="120"/>
      <c r="QPR843" s="120"/>
      <c r="QPS843" s="120"/>
      <c r="QPT843" s="120"/>
      <c r="QPU843" s="120"/>
      <c r="QPV843" s="120"/>
      <c r="QPW843" s="120"/>
      <c r="QPX843" s="120"/>
      <c r="QPY843" s="120"/>
      <c r="QPZ843" s="120"/>
      <c r="QQA843" s="120"/>
      <c r="QQB843" s="120"/>
      <c r="QQC843" s="120"/>
      <c r="QQD843" s="120"/>
      <c r="QQE843" s="120"/>
      <c r="QQF843" s="120"/>
      <c r="QQG843" s="120"/>
      <c r="QQH843" s="120"/>
      <c r="QQI843" s="120"/>
      <c r="QQJ843" s="120"/>
      <c r="QQK843" s="120"/>
      <c r="QQL843" s="120"/>
      <c r="QQM843" s="120"/>
      <c r="QQN843" s="120"/>
      <c r="QQO843" s="120"/>
      <c r="QQP843" s="120"/>
      <c r="QQQ843" s="120"/>
      <c r="QQR843" s="120"/>
      <c r="QQS843" s="120"/>
      <c r="QQT843" s="120"/>
      <c r="QQU843" s="120"/>
      <c r="QQV843" s="120"/>
      <c r="QQW843" s="120"/>
      <c r="QQX843" s="120"/>
      <c r="QQY843" s="120"/>
      <c r="QQZ843" s="120"/>
      <c r="QRA843" s="120"/>
      <c r="QRB843" s="120"/>
      <c r="QRC843" s="120"/>
      <c r="QRD843" s="120"/>
      <c r="QRE843" s="120"/>
      <c r="QRF843" s="120"/>
      <c r="QRG843" s="120"/>
      <c r="QRH843" s="120"/>
      <c r="QRI843" s="120"/>
      <c r="QRJ843" s="120"/>
      <c r="QRK843" s="120"/>
      <c r="QRL843" s="120"/>
      <c r="QRM843" s="120"/>
      <c r="QRN843" s="120"/>
      <c r="QRO843" s="120"/>
      <c r="QRP843" s="120"/>
      <c r="QRQ843" s="120"/>
      <c r="QRR843" s="120"/>
      <c r="QRS843" s="120"/>
      <c r="QRT843" s="120"/>
      <c r="QRU843" s="120"/>
      <c r="QRV843" s="120"/>
      <c r="QRW843" s="120"/>
      <c r="QRX843" s="120"/>
      <c r="QRY843" s="120"/>
      <c r="QRZ843" s="120"/>
      <c r="QSA843" s="120"/>
      <c r="QSB843" s="120"/>
      <c r="QSC843" s="120"/>
      <c r="QSD843" s="120"/>
      <c r="QSE843" s="120"/>
      <c r="QSF843" s="120"/>
      <c r="QSG843" s="120"/>
      <c r="QSH843" s="120"/>
      <c r="QSI843" s="120"/>
      <c r="QSJ843" s="120"/>
      <c r="QSK843" s="120"/>
      <c r="QSL843" s="120"/>
      <c r="QSM843" s="120"/>
      <c r="QSN843" s="120"/>
      <c r="QSO843" s="120"/>
      <c r="QSP843" s="120"/>
      <c r="QSQ843" s="120"/>
      <c r="QSR843" s="120"/>
      <c r="QSS843" s="120"/>
      <c r="QST843" s="120"/>
      <c r="QSU843" s="120"/>
      <c r="QSV843" s="120"/>
      <c r="QSW843" s="120"/>
      <c r="QSX843" s="120"/>
      <c r="QSY843" s="120"/>
      <c r="QSZ843" s="120"/>
      <c r="QTA843" s="120"/>
      <c r="QTB843" s="120"/>
      <c r="QTC843" s="120"/>
      <c r="QTD843" s="120"/>
      <c r="QTE843" s="120"/>
      <c r="QTF843" s="120"/>
      <c r="QTG843" s="120"/>
      <c r="QTH843" s="120"/>
      <c r="QTI843" s="120"/>
      <c r="QTJ843" s="120"/>
      <c r="QTK843" s="120"/>
      <c r="QTL843" s="120"/>
      <c r="QTM843" s="120"/>
      <c r="QTN843" s="120"/>
      <c r="QTO843" s="120"/>
      <c r="QTP843" s="120"/>
      <c r="QTQ843" s="120"/>
      <c r="QTR843" s="120"/>
      <c r="QTS843" s="120"/>
      <c r="QTT843" s="120"/>
      <c r="QTU843" s="120"/>
      <c r="QTV843" s="120"/>
      <c r="QTW843" s="120"/>
      <c r="QTX843" s="120"/>
      <c r="QTY843" s="120"/>
      <c r="QTZ843" s="120"/>
      <c r="QUA843" s="120"/>
      <c r="QUB843" s="120"/>
      <c r="QUC843" s="120"/>
      <c r="QUD843" s="120"/>
      <c r="QUE843" s="120"/>
      <c r="QUF843" s="120"/>
      <c r="QUG843" s="120"/>
      <c r="QUH843" s="120"/>
      <c r="QUI843" s="120"/>
      <c r="QUJ843" s="120"/>
      <c r="QUK843" s="120"/>
      <c r="QUL843" s="120"/>
      <c r="QUM843" s="120"/>
      <c r="QUN843" s="120"/>
      <c r="QUO843" s="120"/>
      <c r="QUP843" s="120"/>
      <c r="QUQ843" s="120"/>
      <c r="QUR843" s="120"/>
      <c r="QUS843" s="120"/>
      <c r="QUT843" s="120"/>
      <c r="QUU843" s="120"/>
      <c r="QUV843" s="120"/>
      <c r="QUW843" s="120"/>
      <c r="QUX843" s="120"/>
      <c r="QUY843" s="120"/>
      <c r="QUZ843" s="120"/>
      <c r="QVA843" s="120"/>
      <c r="QVB843" s="120"/>
      <c r="QVC843" s="120"/>
      <c r="QVD843" s="120"/>
      <c r="QVE843" s="120"/>
      <c r="QVF843" s="120"/>
      <c r="QVG843" s="120"/>
      <c r="QVH843" s="120"/>
      <c r="QVI843" s="120"/>
      <c r="QVJ843" s="120"/>
      <c r="QVK843" s="120"/>
      <c r="QVL843" s="120"/>
      <c r="QVM843" s="120"/>
      <c r="QVN843" s="120"/>
      <c r="QVO843" s="120"/>
      <c r="QVP843" s="120"/>
      <c r="QVQ843" s="120"/>
      <c r="QVR843" s="120"/>
      <c r="QVS843" s="120"/>
      <c r="QVT843" s="120"/>
      <c r="QVU843" s="120"/>
      <c r="QVV843" s="120"/>
      <c r="QVW843" s="120"/>
      <c r="QVX843" s="120"/>
      <c r="QVY843" s="120"/>
      <c r="QVZ843" s="120"/>
      <c r="QWA843" s="120"/>
      <c r="QWB843" s="120"/>
      <c r="QWC843" s="120"/>
      <c r="QWD843" s="120"/>
      <c r="QWE843" s="120"/>
      <c r="QWF843" s="120"/>
      <c r="QWG843" s="120"/>
      <c r="QWH843" s="120"/>
      <c r="QWI843" s="120"/>
      <c r="QWJ843" s="120"/>
      <c r="QWK843" s="120"/>
      <c r="QWL843" s="120"/>
      <c r="QWM843" s="120"/>
      <c r="QWN843" s="120"/>
      <c r="QWO843" s="120"/>
      <c r="QWP843" s="120"/>
      <c r="QWQ843" s="120"/>
      <c r="QWR843" s="120"/>
      <c r="QWS843" s="120"/>
      <c r="QWT843" s="120"/>
      <c r="QWU843" s="120"/>
      <c r="QWV843" s="120"/>
      <c r="QWW843" s="120"/>
      <c r="QWX843" s="120"/>
      <c r="QWY843" s="120"/>
      <c r="QWZ843" s="120"/>
      <c r="QXA843" s="120"/>
      <c r="QXB843" s="120"/>
      <c r="QXC843" s="120"/>
      <c r="QXD843" s="120"/>
      <c r="QXE843" s="120"/>
      <c r="QXF843" s="120"/>
      <c r="QXG843" s="120"/>
      <c r="QXH843" s="120"/>
      <c r="QXI843" s="120"/>
      <c r="QXJ843" s="120"/>
      <c r="QXK843" s="120"/>
      <c r="QXL843" s="120"/>
      <c r="QXM843" s="120"/>
      <c r="QXN843" s="120"/>
      <c r="QXO843" s="120"/>
      <c r="QXP843" s="120"/>
      <c r="QXQ843" s="120"/>
      <c r="QXR843" s="120"/>
      <c r="QXS843" s="120"/>
      <c r="QXT843" s="120"/>
      <c r="QXU843" s="120"/>
      <c r="QXV843" s="120"/>
      <c r="QXW843" s="120"/>
      <c r="QXX843" s="120"/>
      <c r="QXY843" s="120"/>
      <c r="QXZ843" s="120"/>
      <c r="QYA843" s="120"/>
      <c r="QYB843" s="120"/>
      <c r="QYC843" s="120"/>
      <c r="QYD843" s="120"/>
      <c r="QYE843" s="120"/>
      <c r="QYF843" s="120"/>
      <c r="QYG843" s="120"/>
      <c r="QYH843" s="120"/>
      <c r="QYI843" s="120"/>
      <c r="QYJ843" s="120"/>
      <c r="QYK843" s="120"/>
      <c r="QYL843" s="120"/>
      <c r="QYM843" s="120"/>
      <c r="QYN843" s="120"/>
      <c r="QYO843" s="120"/>
      <c r="QYP843" s="120"/>
      <c r="QYQ843" s="120"/>
      <c r="QYR843" s="120"/>
      <c r="QYS843" s="120"/>
      <c r="QYT843" s="120"/>
      <c r="QYU843" s="120"/>
      <c r="QYV843" s="120"/>
      <c r="QYW843" s="120"/>
      <c r="QYX843" s="120"/>
      <c r="QYY843" s="120"/>
      <c r="QYZ843" s="120"/>
      <c r="QZA843" s="120"/>
      <c r="QZB843" s="120"/>
      <c r="QZC843" s="120"/>
      <c r="QZD843" s="120"/>
      <c r="QZE843" s="120"/>
      <c r="QZF843" s="120"/>
      <c r="QZG843" s="120"/>
      <c r="QZH843" s="120"/>
      <c r="QZI843" s="120"/>
      <c r="QZJ843" s="120"/>
      <c r="QZK843" s="120"/>
      <c r="QZL843" s="120"/>
      <c r="QZM843" s="120"/>
      <c r="QZN843" s="120"/>
      <c r="QZO843" s="120"/>
      <c r="QZP843" s="120"/>
      <c r="QZQ843" s="120"/>
      <c r="QZR843" s="120"/>
      <c r="QZS843" s="120"/>
      <c r="QZT843" s="120"/>
      <c r="QZU843" s="120"/>
      <c r="QZV843" s="120"/>
      <c r="QZW843" s="120"/>
      <c r="QZX843" s="120"/>
      <c r="QZY843" s="120"/>
      <c r="QZZ843" s="120"/>
      <c r="RAA843" s="120"/>
      <c r="RAB843" s="120"/>
      <c r="RAC843" s="120"/>
      <c r="RAD843" s="120"/>
      <c r="RAE843" s="120"/>
      <c r="RAF843" s="120"/>
      <c r="RAG843" s="120"/>
      <c r="RAH843" s="120"/>
      <c r="RAI843" s="120"/>
      <c r="RAJ843" s="120"/>
      <c r="RAK843" s="120"/>
      <c r="RAL843" s="120"/>
      <c r="RAM843" s="120"/>
      <c r="RAN843" s="120"/>
      <c r="RAO843" s="120"/>
      <c r="RAP843" s="120"/>
      <c r="RAQ843" s="120"/>
      <c r="RAR843" s="120"/>
      <c r="RAS843" s="120"/>
      <c r="RAT843" s="120"/>
      <c r="RAU843" s="120"/>
      <c r="RAV843" s="120"/>
      <c r="RAW843" s="120"/>
      <c r="RAX843" s="120"/>
      <c r="RAY843" s="120"/>
      <c r="RAZ843" s="120"/>
      <c r="RBA843" s="120"/>
      <c r="RBB843" s="120"/>
      <c r="RBC843" s="120"/>
      <c r="RBD843" s="120"/>
      <c r="RBE843" s="120"/>
      <c r="RBF843" s="120"/>
      <c r="RBG843" s="120"/>
      <c r="RBH843" s="120"/>
      <c r="RBI843" s="120"/>
      <c r="RBJ843" s="120"/>
      <c r="RBK843" s="120"/>
      <c r="RBL843" s="120"/>
      <c r="RBM843" s="120"/>
      <c r="RBN843" s="120"/>
      <c r="RBO843" s="120"/>
      <c r="RBP843" s="120"/>
      <c r="RBQ843" s="120"/>
      <c r="RBR843" s="120"/>
      <c r="RBS843" s="120"/>
      <c r="RBT843" s="120"/>
      <c r="RBU843" s="120"/>
      <c r="RBV843" s="120"/>
      <c r="RBW843" s="120"/>
      <c r="RBX843" s="120"/>
      <c r="RBY843" s="120"/>
      <c r="RBZ843" s="120"/>
      <c r="RCA843" s="120"/>
      <c r="RCB843" s="120"/>
      <c r="RCC843" s="120"/>
      <c r="RCD843" s="120"/>
      <c r="RCE843" s="120"/>
      <c r="RCF843" s="120"/>
      <c r="RCG843" s="120"/>
      <c r="RCH843" s="120"/>
      <c r="RCI843" s="120"/>
      <c r="RCJ843" s="120"/>
      <c r="RCK843" s="120"/>
      <c r="RCL843" s="120"/>
      <c r="RCM843" s="120"/>
      <c r="RCN843" s="120"/>
      <c r="RCO843" s="120"/>
      <c r="RCP843" s="120"/>
      <c r="RCQ843" s="120"/>
      <c r="RCR843" s="120"/>
      <c r="RCS843" s="120"/>
      <c r="RCT843" s="120"/>
      <c r="RCU843" s="120"/>
      <c r="RCV843" s="120"/>
      <c r="RCW843" s="120"/>
      <c r="RCX843" s="120"/>
      <c r="RCY843" s="120"/>
      <c r="RCZ843" s="120"/>
      <c r="RDA843" s="120"/>
      <c r="RDB843" s="120"/>
      <c r="RDC843" s="120"/>
      <c r="RDD843" s="120"/>
      <c r="RDE843" s="120"/>
      <c r="RDF843" s="120"/>
      <c r="RDG843" s="120"/>
      <c r="RDH843" s="120"/>
      <c r="RDI843" s="120"/>
      <c r="RDJ843" s="120"/>
      <c r="RDK843" s="120"/>
      <c r="RDL843" s="120"/>
      <c r="RDM843" s="120"/>
      <c r="RDN843" s="120"/>
      <c r="RDO843" s="120"/>
      <c r="RDP843" s="120"/>
      <c r="RDQ843" s="120"/>
      <c r="RDR843" s="120"/>
      <c r="RDS843" s="120"/>
      <c r="RDT843" s="120"/>
      <c r="RDU843" s="120"/>
      <c r="RDV843" s="120"/>
      <c r="RDW843" s="120"/>
      <c r="RDX843" s="120"/>
      <c r="RDY843" s="120"/>
      <c r="RDZ843" s="120"/>
      <c r="REA843" s="120"/>
      <c r="REB843" s="120"/>
      <c r="REC843" s="120"/>
      <c r="RED843" s="120"/>
      <c r="REE843" s="120"/>
      <c r="REF843" s="120"/>
      <c r="REG843" s="120"/>
      <c r="REH843" s="120"/>
      <c r="REI843" s="120"/>
      <c r="REJ843" s="120"/>
      <c r="REK843" s="120"/>
      <c r="REL843" s="120"/>
      <c r="REM843" s="120"/>
      <c r="REN843" s="120"/>
      <c r="REO843" s="120"/>
      <c r="REP843" s="120"/>
      <c r="REQ843" s="120"/>
      <c r="RER843" s="120"/>
      <c r="RES843" s="120"/>
      <c r="RET843" s="120"/>
      <c r="REU843" s="120"/>
      <c r="REV843" s="120"/>
      <c r="REW843" s="120"/>
      <c r="REX843" s="120"/>
      <c r="REY843" s="120"/>
      <c r="REZ843" s="120"/>
      <c r="RFA843" s="120"/>
      <c r="RFB843" s="120"/>
      <c r="RFC843" s="120"/>
      <c r="RFD843" s="120"/>
      <c r="RFE843" s="120"/>
      <c r="RFF843" s="120"/>
      <c r="RFG843" s="120"/>
      <c r="RFH843" s="120"/>
      <c r="RFI843" s="120"/>
      <c r="RFJ843" s="120"/>
      <c r="RFK843" s="120"/>
      <c r="RFL843" s="120"/>
      <c r="RFM843" s="120"/>
      <c r="RFN843" s="120"/>
      <c r="RFO843" s="120"/>
      <c r="RFP843" s="120"/>
      <c r="RFQ843" s="120"/>
      <c r="RFR843" s="120"/>
      <c r="RFS843" s="120"/>
      <c r="RFT843" s="120"/>
      <c r="RFU843" s="120"/>
      <c r="RFV843" s="120"/>
      <c r="RFW843" s="120"/>
      <c r="RFX843" s="120"/>
      <c r="RFY843" s="120"/>
      <c r="RFZ843" s="120"/>
      <c r="RGA843" s="120"/>
      <c r="RGB843" s="120"/>
      <c r="RGC843" s="120"/>
      <c r="RGD843" s="120"/>
      <c r="RGE843" s="120"/>
      <c r="RGF843" s="120"/>
      <c r="RGG843" s="120"/>
      <c r="RGH843" s="120"/>
      <c r="RGI843" s="120"/>
      <c r="RGJ843" s="120"/>
      <c r="RGK843" s="120"/>
      <c r="RGL843" s="120"/>
      <c r="RGM843" s="120"/>
      <c r="RGN843" s="120"/>
      <c r="RGO843" s="120"/>
      <c r="RGP843" s="120"/>
      <c r="RGQ843" s="120"/>
      <c r="RGR843" s="120"/>
      <c r="RGS843" s="120"/>
      <c r="RGT843" s="120"/>
      <c r="RGU843" s="120"/>
      <c r="RGV843" s="120"/>
      <c r="RGW843" s="120"/>
      <c r="RGX843" s="120"/>
      <c r="RGY843" s="120"/>
      <c r="RGZ843" s="120"/>
      <c r="RHA843" s="120"/>
      <c r="RHB843" s="120"/>
      <c r="RHC843" s="120"/>
      <c r="RHD843" s="120"/>
      <c r="RHE843" s="120"/>
      <c r="RHF843" s="120"/>
      <c r="RHG843" s="120"/>
      <c r="RHH843" s="120"/>
      <c r="RHI843" s="120"/>
      <c r="RHJ843" s="120"/>
      <c r="RHK843" s="120"/>
      <c r="RHL843" s="120"/>
      <c r="RHM843" s="120"/>
      <c r="RHN843" s="120"/>
      <c r="RHO843" s="120"/>
      <c r="RHP843" s="120"/>
      <c r="RHQ843" s="120"/>
      <c r="RHR843" s="120"/>
      <c r="RHS843" s="120"/>
      <c r="RHT843" s="120"/>
      <c r="RHU843" s="120"/>
      <c r="RHV843" s="120"/>
      <c r="RHW843" s="120"/>
      <c r="RHX843" s="120"/>
      <c r="RHY843" s="120"/>
      <c r="RHZ843" s="120"/>
      <c r="RIA843" s="120"/>
      <c r="RIB843" s="120"/>
      <c r="RIC843" s="120"/>
      <c r="RID843" s="120"/>
      <c r="RIE843" s="120"/>
      <c r="RIF843" s="120"/>
      <c r="RIG843" s="120"/>
      <c r="RIH843" s="120"/>
      <c r="RII843" s="120"/>
      <c r="RIJ843" s="120"/>
      <c r="RIK843" s="120"/>
      <c r="RIL843" s="120"/>
      <c r="RIM843" s="120"/>
      <c r="RIN843" s="120"/>
      <c r="RIO843" s="120"/>
      <c r="RIP843" s="120"/>
      <c r="RIQ843" s="120"/>
      <c r="RIR843" s="120"/>
      <c r="RIS843" s="120"/>
      <c r="RIT843" s="120"/>
      <c r="RIU843" s="120"/>
      <c r="RIV843" s="120"/>
      <c r="RIW843" s="120"/>
      <c r="RIX843" s="120"/>
      <c r="RIY843" s="120"/>
      <c r="RIZ843" s="120"/>
      <c r="RJA843" s="120"/>
      <c r="RJB843" s="120"/>
      <c r="RJC843" s="120"/>
      <c r="RJD843" s="120"/>
      <c r="RJE843" s="120"/>
      <c r="RJF843" s="120"/>
      <c r="RJG843" s="120"/>
      <c r="RJH843" s="120"/>
      <c r="RJI843" s="120"/>
      <c r="RJJ843" s="120"/>
      <c r="RJK843" s="120"/>
      <c r="RJL843" s="120"/>
      <c r="RJM843" s="120"/>
      <c r="RJN843" s="120"/>
      <c r="RJO843" s="120"/>
      <c r="RJP843" s="120"/>
      <c r="RJQ843" s="120"/>
      <c r="RJR843" s="120"/>
      <c r="RJS843" s="120"/>
      <c r="RJT843" s="120"/>
      <c r="RJU843" s="120"/>
      <c r="RJV843" s="120"/>
      <c r="RJW843" s="120"/>
      <c r="RJX843" s="120"/>
      <c r="RJY843" s="120"/>
      <c r="RJZ843" s="120"/>
      <c r="RKA843" s="120"/>
      <c r="RKB843" s="120"/>
      <c r="RKC843" s="120"/>
      <c r="RKD843" s="120"/>
      <c r="RKE843" s="120"/>
      <c r="RKF843" s="120"/>
      <c r="RKG843" s="120"/>
      <c r="RKH843" s="120"/>
      <c r="RKI843" s="120"/>
      <c r="RKJ843" s="120"/>
      <c r="RKK843" s="120"/>
      <c r="RKL843" s="120"/>
      <c r="RKM843" s="120"/>
      <c r="RKN843" s="120"/>
      <c r="RKO843" s="120"/>
      <c r="RKP843" s="120"/>
      <c r="RKQ843" s="120"/>
      <c r="RKR843" s="120"/>
      <c r="RKS843" s="120"/>
      <c r="RKT843" s="120"/>
      <c r="RKU843" s="120"/>
      <c r="RKV843" s="120"/>
      <c r="RKW843" s="120"/>
      <c r="RKX843" s="120"/>
      <c r="RKY843" s="120"/>
      <c r="RKZ843" s="120"/>
      <c r="RLA843" s="120"/>
      <c r="RLB843" s="120"/>
      <c r="RLC843" s="120"/>
      <c r="RLD843" s="120"/>
      <c r="RLE843" s="120"/>
      <c r="RLF843" s="120"/>
      <c r="RLG843" s="120"/>
      <c r="RLH843" s="120"/>
      <c r="RLI843" s="120"/>
      <c r="RLJ843" s="120"/>
      <c r="RLK843" s="120"/>
      <c r="RLL843" s="120"/>
      <c r="RLM843" s="120"/>
      <c r="RLN843" s="120"/>
      <c r="RLO843" s="120"/>
      <c r="RLP843" s="120"/>
      <c r="RLQ843" s="120"/>
      <c r="RLR843" s="120"/>
      <c r="RLS843" s="120"/>
      <c r="RLT843" s="120"/>
      <c r="RLU843" s="120"/>
      <c r="RLV843" s="120"/>
      <c r="RLW843" s="120"/>
      <c r="RLX843" s="120"/>
      <c r="RLY843" s="120"/>
      <c r="RLZ843" s="120"/>
      <c r="RMA843" s="120"/>
      <c r="RMB843" s="120"/>
      <c r="RMC843" s="120"/>
      <c r="RMD843" s="120"/>
      <c r="RME843" s="120"/>
      <c r="RMF843" s="120"/>
      <c r="RMG843" s="120"/>
      <c r="RMH843" s="120"/>
      <c r="RMI843" s="120"/>
      <c r="RMJ843" s="120"/>
      <c r="RMK843" s="120"/>
      <c r="RML843" s="120"/>
      <c r="RMM843" s="120"/>
      <c r="RMN843" s="120"/>
      <c r="RMO843" s="120"/>
      <c r="RMP843" s="120"/>
      <c r="RMQ843" s="120"/>
      <c r="RMR843" s="120"/>
      <c r="RMS843" s="120"/>
      <c r="RMT843" s="120"/>
      <c r="RMU843" s="120"/>
      <c r="RMV843" s="120"/>
      <c r="RMW843" s="120"/>
      <c r="RMX843" s="120"/>
      <c r="RMY843" s="120"/>
      <c r="RMZ843" s="120"/>
      <c r="RNA843" s="120"/>
      <c r="RNB843" s="120"/>
      <c r="RNC843" s="120"/>
      <c r="RND843" s="120"/>
      <c r="RNE843" s="120"/>
      <c r="RNF843" s="120"/>
      <c r="RNG843" s="120"/>
      <c r="RNH843" s="120"/>
      <c r="RNI843" s="120"/>
      <c r="RNJ843" s="120"/>
      <c r="RNK843" s="120"/>
      <c r="RNL843" s="120"/>
      <c r="RNM843" s="120"/>
      <c r="RNN843" s="120"/>
      <c r="RNO843" s="120"/>
      <c r="RNP843" s="120"/>
      <c r="RNQ843" s="120"/>
      <c r="RNR843" s="120"/>
      <c r="RNS843" s="120"/>
      <c r="RNT843" s="120"/>
      <c r="RNU843" s="120"/>
      <c r="RNV843" s="120"/>
      <c r="RNW843" s="120"/>
      <c r="RNX843" s="120"/>
      <c r="RNY843" s="120"/>
      <c r="RNZ843" s="120"/>
      <c r="ROA843" s="120"/>
      <c r="ROB843" s="120"/>
      <c r="ROC843" s="120"/>
      <c r="ROD843" s="120"/>
      <c r="ROE843" s="120"/>
      <c r="ROF843" s="120"/>
      <c r="ROG843" s="120"/>
      <c r="ROH843" s="120"/>
      <c r="ROI843" s="120"/>
      <c r="ROJ843" s="120"/>
      <c r="ROK843" s="120"/>
      <c r="ROL843" s="120"/>
      <c r="ROM843" s="120"/>
      <c r="RON843" s="120"/>
      <c r="ROO843" s="120"/>
      <c r="ROP843" s="120"/>
      <c r="ROQ843" s="120"/>
      <c r="ROR843" s="120"/>
      <c r="ROS843" s="120"/>
      <c r="ROT843" s="120"/>
      <c r="ROU843" s="120"/>
      <c r="ROV843" s="120"/>
      <c r="ROW843" s="120"/>
      <c r="ROX843" s="120"/>
      <c r="ROY843" s="120"/>
      <c r="ROZ843" s="120"/>
      <c r="RPA843" s="120"/>
      <c r="RPB843" s="120"/>
      <c r="RPC843" s="120"/>
      <c r="RPD843" s="120"/>
      <c r="RPE843" s="120"/>
      <c r="RPF843" s="120"/>
      <c r="RPG843" s="120"/>
      <c r="RPH843" s="120"/>
      <c r="RPI843" s="120"/>
      <c r="RPJ843" s="120"/>
      <c r="RPK843" s="120"/>
      <c r="RPL843" s="120"/>
      <c r="RPM843" s="120"/>
      <c r="RPN843" s="120"/>
      <c r="RPO843" s="120"/>
      <c r="RPP843" s="120"/>
      <c r="RPQ843" s="120"/>
      <c r="RPR843" s="120"/>
      <c r="RPS843" s="120"/>
      <c r="RPT843" s="120"/>
      <c r="RPU843" s="120"/>
      <c r="RPV843" s="120"/>
      <c r="RPW843" s="120"/>
      <c r="RPX843" s="120"/>
      <c r="RPY843" s="120"/>
      <c r="RPZ843" s="120"/>
      <c r="RQA843" s="120"/>
      <c r="RQB843" s="120"/>
      <c r="RQC843" s="120"/>
      <c r="RQD843" s="120"/>
      <c r="RQE843" s="120"/>
      <c r="RQF843" s="120"/>
      <c r="RQG843" s="120"/>
      <c r="RQH843" s="120"/>
      <c r="RQI843" s="120"/>
      <c r="RQJ843" s="120"/>
      <c r="RQK843" s="120"/>
      <c r="RQL843" s="120"/>
      <c r="RQM843" s="120"/>
      <c r="RQN843" s="120"/>
      <c r="RQO843" s="120"/>
      <c r="RQP843" s="120"/>
      <c r="RQQ843" s="120"/>
      <c r="RQR843" s="120"/>
      <c r="RQS843" s="120"/>
      <c r="RQT843" s="120"/>
      <c r="RQU843" s="120"/>
      <c r="RQV843" s="120"/>
      <c r="RQW843" s="120"/>
      <c r="RQX843" s="120"/>
      <c r="RQY843" s="120"/>
      <c r="RQZ843" s="120"/>
      <c r="RRA843" s="120"/>
      <c r="RRB843" s="120"/>
      <c r="RRC843" s="120"/>
      <c r="RRD843" s="120"/>
      <c r="RRE843" s="120"/>
      <c r="RRF843" s="120"/>
      <c r="RRG843" s="120"/>
      <c r="RRH843" s="120"/>
      <c r="RRI843" s="120"/>
      <c r="RRJ843" s="120"/>
      <c r="RRK843" s="120"/>
      <c r="RRL843" s="120"/>
      <c r="RRM843" s="120"/>
      <c r="RRN843" s="120"/>
      <c r="RRO843" s="120"/>
      <c r="RRP843" s="120"/>
      <c r="RRQ843" s="120"/>
      <c r="RRR843" s="120"/>
      <c r="RRS843" s="120"/>
      <c r="RRT843" s="120"/>
      <c r="RRU843" s="120"/>
      <c r="RRV843" s="120"/>
      <c r="RRW843" s="120"/>
      <c r="RRX843" s="120"/>
      <c r="RRY843" s="120"/>
      <c r="RRZ843" s="120"/>
      <c r="RSA843" s="120"/>
      <c r="RSB843" s="120"/>
      <c r="RSC843" s="120"/>
      <c r="RSD843" s="120"/>
      <c r="RSE843" s="120"/>
      <c r="RSF843" s="120"/>
      <c r="RSG843" s="120"/>
      <c r="RSH843" s="120"/>
      <c r="RSI843" s="120"/>
      <c r="RSJ843" s="120"/>
      <c r="RSK843" s="120"/>
      <c r="RSL843" s="120"/>
      <c r="RSM843" s="120"/>
      <c r="RSN843" s="120"/>
      <c r="RSO843" s="120"/>
      <c r="RSP843" s="120"/>
      <c r="RSQ843" s="120"/>
      <c r="RSR843" s="120"/>
      <c r="RSS843" s="120"/>
      <c r="RST843" s="120"/>
      <c r="RSU843" s="120"/>
      <c r="RSV843" s="120"/>
      <c r="RSW843" s="120"/>
      <c r="RSX843" s="120"/>
      <c r="RSY843" s="120"/>
      <c r="RSZ843" s="120"/>
      <c r="RTA843" s="120"/>
      <c r="RTB843" s="120"/>
      <c r="RTC843" s="120"/>
      <c r="RTD843" s="120"/>
      <c r="RTE843" s="120"/>
      <c r="RTF843" s="120"/>
      <c r="RTG843" s="120"/>
      <c r="RTH843" s="120"/>
      <c r="RTI843" s="120"/>
      <c r="RTJ843" s="120"/>
      <c r="RTK843" s="120"/>
      <c r="RTL843" s="120"/>
      <c r="RTM843" s="120"/>
      <c r="RTN843" s="120"/>
      <c r="RTO843" s="120"/>
      <c r="RTP843" s="120"/>
      <c r="RTQ843" s="120"/>
      <c r="RTR843" s="120"/>
      <c r="RTS843" s="120"/>
      <c r="RTT843" s="120"/>
      <c r="RTU843" s="120"/>
      <c r="RTV843" s="120"/>
      <c r="RTW843" s="120"/>
      <c r="RTX843" s="120"/>
      <c r="RTY843" s="120"/>
      <c r="RTZ843" s="120"/>
      <c r="RUA843" s="120"/>
      <c r="RUB843" s="120"/>
      <c r="RUC843" s="120"/>
      <c r="RUD843" s="120"/>
      <c r="RUE843" s="120"/>
      <c r="RUF843" s="120"/>
      <c r="RUG843" s="120"/>
      <c r="RUH843" s="120"/>
      <c r="RUI843" s="120"/>
      <c r="RUJ843" s="120"/>
      <c r="RUK843" s="120"/>
      <c r="RUL843" s="120"/>
      <c r="RUM843" s="120"/>
      <c r="RUN843" s="120"/>
      <c r="RUO843" s="120"/>
      <c r="RUP843" s="120"/>
      <c r="RUQ843" s="120"/>
      <c r="RUR843" s="120"/>
      <c r="RUS843" s="120"/>
      <c r="RUT843" s="120"/>
      <c r="RUU843" s="120"/>
      <c r="RUV843" s="120"/>
      <c r="RUW843" s="120"/>
      <c r="RUX843" s="120"/>
      <c r="RUY843" s="120"/>
      <c r="RUZ843" s="120"/>
      <c r="RVA843" s="120"/>
      <c r="RVB843" s="120"/>
      <c r="RVC843" s="120"/>
      <c r="RVD843" s="120"/>
      <c r="RVE843" s="120"/>
      <c r="RVF843" s="120"/>
      <c r="RVG843" s="120"/>
      <c r="RVH843" s="120"/>
      <c r="RVI843" s="120"/>
      <c r="RVJ843" s="120"/>
      <c r="RVK843" s="120"/>
      <c r="RVL843" s="120"/>
      <c r="RVM843" s="120"/>
      <c r="RVN843" s="120"/>
      <c r="RVO843" s="120"/>
      <c r="RVP843" s="120"/>
      <c r="RVQ843" s="120"/>
      <c r="RVR843" s="120"/>
      <c r="RVS843" s="120"/>
      <c r="RVT843" s="120"/>
      <c r="RVU843" s="120"/>
      <c r="RVV843" s="120"/>
      <c r="RVW843" s="120"/>
      <c r="RVX843" s="120"/>
      <c r="RVY843" s="120"/>
      <c r="RVZ843" s="120"/>
      <c r="RWA843" s="120"/>
      <c r="RWB843" s="120"/>
      <c r="RWC843" s="120"/>
      <c r="RWD843" s="120"/>
      <c r="RWE843" s="120"/>
      <c r="RWF843" s="120"/>
      <c r="RWG843" s="120"/>
      <c r="RWH843" s="120"/>
      <c r="RWI843" s="120"/>
      <c r="RWJ843" s="120"/>
      <c r="RWK843" s="120"/>
      <c r="RWL843" s="120"/>
      <c r="RWM843" s="120"/>
      <c r="RWN843" s="120"/>
      <c r="RWO843" s="120"/>
      <c r="RWP843" s="120"/>
      <c r="RWQ843" s="120"/>
      <c r="RWR843" s="120"/>
      <c r="RWS843" s="120"/>
      <c r="RWT843" s="120"/>
      <c r="RWU843" s="120"/>
      <c r="RWV843" s="120"/>
      <c r="RWW843" s="120"/>
      <c r="RWX843" s="120"/>
      <c r="RWY843" s="120"/>
      <c r="RWZ843" s="120"/>
      <c r="RXA843" s="120"/>
      <c r="RXB843" s="120"/>
      <c r="RXC843" s="120"/>
      <c r="RXD843" s="120"/>
      <c r="RXE843" s="120"/>
      <c r="RXF843" s="120"/>
      <c r="RXG843" s="120"/>
      <c r="RXH843" s="120"/>
      <c r="RXI843" s="120"/>
      <c r="RXJ843" s="120"/>
      <c r="RXK843" s="120"/>
      <c r="RXL843" s="120"/>
      <c r="RXM843" s="120"/>
      <c r="RXN843" s="120"/>
      <c r="RXO843" s="120"/>
      <c r="RXP843" s="120"/>
      <c r="RXQ843" s="120"/>
      <c r="RXR843" s="120"/>
      <c r="RXS843" s="120"/>
      <c r="RXT843" s="120"/>
      <c r="RXU843" s="120"/>
      <c r="RXV843" s="120"/>
      <c r="RXW843" s="120"/>
      <c r="RXX843" s="120"/>
      <c r="RXY843" s="120"/>
      <c r="RXZ843" s="120"/>
      <c r="RYA843" s="120"/>
      <c r="RYB843" s="120"/>
      <c r="RYC843" s="120"/>
      <c r="RYD843" s="120"/>
      <c r="RYE843" s="120"/>
      <c r="RYF843" s="120"/>
      <c r="RYG843" s="120"/>
      <c r="RYH843" s="120"/>
      <c r="RYI843" s="120"/>
      <c r="RYJ843" s="120"/>
      <c r="RYK843" s="120"/>
      <c r="RYL843" s="120"/>
      <c r="RYM843" s="120"/>
      <c r="RYN843" s="120"/>
      <c r="RYO843" s="120"/>
      <c r="RYP843" s="120"/>
      <c r="RYQ843" s="120"/>
      <c r="RYR843" s="120"/>
      <c r="RYS843" s="120"/>
      <c r="RYT843" s="120"/>
      <c r="RYU843" s="120"/>
      <c r="RYV843" s="120"/>
      <c r="RYW843" s="120"/>
      <c r="RYX843" s="120"/>
      <c r="RYY843" s="120"/>
      <c r="RYZ843" s="120"/>
      <c r="RZA843" s="120"/>
      <c r="RZB843" s="120"/>
      <c r="RZC843" s="120"/>
      <c r="RZD843" s="120"/>
      <c r="RZE843" s="120"/>
      <c r="RZF843" s="120"/>
      <c r="RZG843" s="120"/>
      <c r="RZH843" s="120"/>
      <c r="RZI843" s="120"/>
      <c r="RZJ843" s="120"/>
      <c r="RZK843" s="120"/>
      <c r="RZL843" s="120"/>
      <c r="RZM843" s="120"/>
      <c r="RZN843" s="120"/>
      <c r="RZO843" s="120"/>
      <c r="RZP843" s="120"/>
      <c r="RZQ843" s="120"/>
      <c r="RZR843" s="120"/>
      <c r="RZS843" s="120"/>
      <c r="RZT843" s="120"/>
      <c r="RZU843" s="120"/>
      <c r="RZV843" s="120"/>
      <c r="RZW843" s="120"/>
      <c r="RZX843" s="120"/>
      <c r="RZY843" s="120"/>
      <c r="RZZ843" s="120"/>
      <c r="SAA843" s="120"/>
      <c r="SAB843" s="120"/>
      <c r="SAC843" s="120"/>
      <c r="SAD843" s="120"/>
      <c r="SAE843" s="120"/>
      <c r="SAF843" s="120"/>
      <c r="SAG843" s="120"/>
      <c r="SAH843" s="120"/>
      <c r="SAI843" s="120"/>
      <c r="SAJ843" s="120"/>
      <c r="SAK843" s="120"/>
      <c r="SAL843" s="120"/>
      <c r="SAM843" s="120"/>
      <c r="SAN843" s="120"/>
      <c r="SAO843" s="120"/>
      <c r="SAP843" s="120"/>
      <c r="SAQ843" s="120"/>
      <c r="SAR843" s="120"/>
      <c r="SAS843" s="120"/>
      <c r="SAT843" s="120"/>
      <c r="SAU843" s="120"/>
      <c r="SAV843" s="120"/>
      <c r="SAW843" s="120"/>
      <c r="SAX843" s="120"/>
      <c r="SAY843" s="120"/>
      <c r="SAZ843" s="120"/>
      <c r="SBA843" s="120"/>
      <c r="SBB843" s="120"/>
      <c r="SBC843" s="120"/>
      <c r="SBD843" s="120"/>
      <c r="SBE843" s="120"/>
      <c r="SBF843" s="120"/>
      <c r="SBG843" s="120"/>
      <c r="SBH843" s="120"/>
      <c r="SBI843" s="120"/>
      <c r="SBJ843" s="120"/>
      <c r="SBK843" s="120"/>
      <c r="SBL843" s="120"/>
      <c r="SBM843" s="120"/>
      <c r="SBN843" s="120"/>
      <c r="SBO843" s="120"/>
      <c r="SBP843" s="120"/>
      <c r="SBQ843" s="120"/>
      <c r="SBR843" s="120"/>
      <c r="SBS843" s="120"/>
      <c r="SBT843" s="120"/>
      <c r="SBU843" s="120"/>
      <c r="SBV843" s="120"/>
      <c r="SBW843" s="120"/>
      <c r="SBX843" s="120"/>
      <c r="SBY843" s="120"/>
      <c r="SBZ843" s="120"/>
      <c r="SCA843" s="120"/>
      <c r="SCB843" s="120"/>
      <c r="SCC843" s="120"/>
      <c r="SCD843" s="120"/>
      <c r="SCE843" s="120"/>
      <c r="SCF843" s="120"/>
      <c r="SCG843" s="120"/>
      <c r="SCH843" s="120"/>
      <c r="SCI843" s="120"/>
      <c r="SCJ843" s="120"/>
      <c r="SCK843" s="120"/>
      <c r="SCL843" s="120"/>
      <c r="SCM843" s="120"/>
      <c r="SCN843" s="120"/>
      <c r="SCO843" s="120"/>
      <c r="SCP843" s="120"/>
      <c r="SCQ843" s="120"/>
      <c r="SCR843" s="120"/>
      <c r="SCS843" s="120"/>
      <c r="SCT843" s="120"/>
      <c r="SCU843" s="120"/>
      <c r="SCV843" s="120"/>
      <c r="SCW843" s="120"/>
      <c r="SCX843" s="120"/>
      <c r="SCY843" s="120"/>
      <c r="SCZ843" s="120"/>
      <c r="SDA843" s="120"/>
      <c r="SDB843" s="120"/>
      <c r="SDC843" s="120"/>
      <c r="SDD843" s="120"/>
      <c r="SDE843" s="120"/>
      <c r="SDF843" s="120"/>
      <c r="SDG843" s="120"/>
      <c r="SDH843" s="120"/>
      <c r="SDI843" s="120"/>
      <c r="SDJ843" s="120"/>
      <c r="SDK843" s="120"/>
      <c r="SDL843" s="120"/>
      <c r="SDM843" s="120"/>
      <c r="SDN843" s="120"/>
      <c r="SDO843" s="120"/>
      <c r="SDP843" s="120"/>
      <c r="SDQ843" s="120"/>
      <c r="SDR843" s="120"/>
      <c r="SDS843" s="120"/>
      <c r="SDT843" s="120"/>
      <c r="SDU843" s="120"/>
      <c r="SDV843" s="120"/>
      <c r="SDW843" s="120"/>
      <c r="SDX843" s="120"/>
      <c r="SDY843" s="120"/>
      <c r="SDZ843" s="120"/>
      <c r="SEA843" s="120"/>
      <c r="SEB843" s="120"/>
      <c r="SEC843" s="120"/>
      <c r="SED843" s="120"/>
      <c r="SEE843" s="120"/>
      <c r="SEF843" s="120"/>
      <c r="SEG843" s="120"/>
      <c r="SEH843" s="120"/>
      <c r="SEI843" s="120"/>
      <c r="SEJ843" s="120"/>
      <c r="SEK843" s="120"/>
      <c r="SEL843" s="120"/>
      <c r="SEM843" s="120"/>
      <c r="SEN843" s="120"/>
      <c r="SEO843" s="120"/>
      <c r="SEP843" s="120"/>
      <c r="SEQ843" s="120"/>
      <c r="SER843" s="120"/>
      <c r="SES843" s="120"/>
      <c r="SET843" s="120"/>
      <c r="SEU843" s="120"/>
      <c r="SEV843" s="120"/>
      <c r="SEW843" s="120"/>
      <c r="SEX843" s="120"/>
      <c r="SEY843" s="120"/>
      <c r="SEZ843" s="120"/>
      <c r="SFA843" s="120"/>
      <c r="SFB843" s="120"/>
      <c r="SFC843" s="120"/>
      <c r="SFD843" s="120"/>
      <c r="SFE843" s="120"/>
      <c r="SFF843" s="120"/>
      <c r="SFG843" s="120"/>
      <c r="SFH843" s="120"/>
      <c r="SFI843" s="120"/>
      <c r="SFJ843" s="120"/>
      <c r="SFK843" s="120"/>
      <c r="SFL843" s="120"/>
      <c r="SFM843" s="120"/>
      <c r="SFN843" s="120"/>
      <c r="SFO843" s="120"/>
      <c r="SFP843" s="120"/>
      <c r="SFQ843" s="120"/>
      <c r="SFR843" s="120"/>
      <c r="SFS843" s="120"/>
      <c r="SFT843" s="120"/>
      <c r="SFU843" s="120"/>
      <c r="SFV843" s="120"/>
      <c r="SFW843" s="120"/>
      <c r="SFX843" s="120"/>
      <c r="SFY843" s="120"/>
      <c r="SFZ843" s="120"/>
      <c r="SGA843" s="120"/>
      <c r="SGB843" s="120"/>
      <c r="SGC843" s="120"/>
      <c r="SGD843" s="120"/>
      <c r="SGE843" s="120"/>
      <c r="SGF843" s="120"/>
      <c r="SGG843" s="120"/>
      <c r="SGH843" s="120"/>
      <c r="SGI843" s="120"/>
      <c r="SGJ843" s="120"/>
      <c r="SGK843" s="120"/>
      <c r="SGL843" s="120"/>
      <c r="SGM843" s="120"/>
      <c r="SGN843" s="120"/>
      <c r="SGO843" s="120"/>
      <c r="SGP843" s="120"/>
      <c r="SGQ843" s="120"/>
      <c r="SGR843" s="120"/>
      <c r="SGS843" s="120"/>
      <c r="SGT843" s="120"/>
      <c r="SGU843" s="120"/>
      <c r="SGV843" s="120"/>
      <c r="SGW843" s="120"/>
      <c r="SGX843" s="120"/>
      <c r="SGY843" s="120"/>
      <c r="SGZ843" s="120"/>
      <c r="SHA843" s="120"/>
      <c r="SHB843" s="120"/>
      <c r="SHC843" s="120"/>
      <c r="SHD843" s="120"/>
      <c r="SHE843" s="120"/>
      <c r="SHF843" s="120"/>
      <c r="SHG843" s="120"/>
      <c r="SHH843" s="120"/>
      <c r="SHI843" s="120"/>
      <c r="SHJ843" s="120"/>
      <c r="SHK843" s="120"/>
      <c r="SHL843" s="120"/>
      <c r="SHM843" s="120"/>
      <c r="SHN843" s="120"/>
      <c r="SHO843" s="120"/>
      <c r="SHP843" s="120"/>
      <c r="SHQ843" s="120"/>
      <c r="SHR843" s="120"/>
      <c r="SHS843" s="120"/>
      <c r="SHT843" s="120"/>
      <c r="SHU843" s="120"/>
      <c r="SHV843" s="120"/>
      <c r="SHW843" s="120"/>
      <c r="SHX843" s="120"/>
      <c r="SHY843" s="120"/>
      <c r="SHZ843" s="120"/>
      <c r="SIA843" s="120"/>
      <c r="SIB843" s="120"/>
      <c r="SIC843" s="120"/>
      <c r="SID843" s="120"/>
      <c r="SIE843" s="120"/>
      <c r="SIF843" s="120"/>
      <c r="SIG843" s="120"/>
      <c r="SIH843" s="120"/>
      <c r="SII843" s="120"/>
      <c r="SIJ843" s="120"/>
      <c r="SIK843" s="120"/>
      <c r="SIL843" s="120"/>
      <c r="SIM843" s="120"/>
      <c r="SIN843" s="120"/>
      <c r="SIO843" s="120"/>
      <c r="SIP843" s="120"/>
      <c r="SIQ843" s="120"/>
      <c r="SIR843" s="120"/>
      <c r="SIS843" s="120"/>
      <c r="SIT843" s="120"/>
      <c r="SIU843" s="120"/>
      <c r="SIV843" s="120"/>
      <c r="SIW843" s="120"/>
      <c r="SIX843" s="120"/>
      <c r="SIY843" s="120"/>
      <c r="SIZ843" s="120"/>
      <c r="SJA843" s="120"/>
      <c r="SJB843" s="120"/>
      <c r="SJC843" s="120"/>
      <c r="SJD843" s="120"/>
      <c r="SJE843" s="120"/>
      <c r="SJF843" s="120"/>
      <c r="SJG843" s="120"/>
      <c r="SJH843" s="120"/>
      <c r="SJI843" s="120"/>
      <c r="SJJ843" s="120"/>
      <c r="SJK843" s="120"/>
      <c r="SJL843" s="120"/>
      <c r="SJM843" s="120"/>
      <c r="SJN843" s="120"/>
      <c r="SJO843" s="120"/>
      <c r="SJP843" s="120"/>
      <c r="SJQ843" s="120"/>
      <c r="SJR843" s="120"/>
      <c r="SJS843" s="120"/>
      <c r="SJT843" s="120"/>
      <c r="SJU843" s="120"/>
      <c r="SJV843" s="120"/>
      <c r="SJW843" s="120"/>
      <c r="SJX843" s="120"/>
      <c r="SJY843" s="120"/>
      <c r="SJZ843" s="120"/>
      <c r="SKA843" s="120"/>
      <c r="SKB843" s="120"/>
      <c r="SKC843" s="120"/>
      <c r="SKD843" s="120"/>
      <c r="SKE843" s="120"/>
      <c r="SKF843" s="120"/>
      <c r="SKG843" s="120"/>
      <c r="SKH843" s="120"/>
      <c r="SKI843" s="120"/>
      <c r="SKJ843" s="120"/>
      <c r="SKK843" s="120"/>
      <c r="SKL843" s="120"/>
      <c r="SKM843" s="120"/>
      <c r="SKN843" s="120"/>
      <c r="SKO843" s="120"/>
      <c r="SKP843" s="120"/>
      <c r="SKQ843" s="120"/>
      <c r="SKR843" s="120"/>
      <c r="SKS843" s="120"/>
      <c r="SKT843" s="120"/>
      <c r="SKU843" s="120"/>
      <c r="SKV843" s="120"/>
      <c r="SKW843" s="120"/>
      <c r="SKX843" s="120"/>
      <c r="SKY843" s="120"/>
      <c r="SKZ843" s="120"/>
      <c r="SLA843" s="120"/>
      <c r="SLB843" s="120"/>
      <c r="SLC843" s="120"/>
      <c r="SLD843" s="120"/>
      <c r="SLE843" s="120"/>
      <c r="SLF843" s="120"/>
      <c r="SLG843" s="120"/>
      <c r="SLH843" s="120"/>
      <c r="SLI843" s="120"/>
      <c r="SLJ843" s="120"/>
      <c r="SLK843" s="120"/>
      <c r="SLL843" s="120"/>
      <c r="SLM843" s="120"/>
      <c r="SLN843" s="120"/>
      <c r="SLO843" s="120"/>
      <c r="SLP843" s="120"/>
      <c r="SLQ843" s="120"/>
      <c r="SLR843" s="120"/>
      <c r="SLS843" s="120"/>
      <c r="SLT843" s="120"/>
      <c r="SLU843" s="120"/>
      <c r="SLV843" s="120"/>
      <c r="SLW843" s="120"/>
      <c r="SLX843" s="120"/>
      <c r="SLY843" s="120"/>
      <c r="SLZ843" s="120"/>
      <c r="SMA843" s="120"/>
      <c r="SMB843" s="120"/>
      <c r="SMC843" s="120"/>
      <c r="SMD843" s="120"/>
      <c r="SME843" s="120"/>
      <c r="SMF843" s="120"/>
      <c r="SMG843" s="120"/>
      <c r="SMH843" s="120"/>
      <c r="SMI843" s="120"/>
      <c r="SMJ843" s="120"/>
      <c r="SMK843" s="120"/>
      <c r="SML843" s="120"/>
      <c r="SMM843" s="120"/>
      <c r="SMN843" s="120"/>
      <c r="SMO843" s="120"/>
      <c r="SMP843" s="120"/>
      <c r="SMQ843" s="120"/>
      <c r="SMR843" s="120"/>
      <c r="SMS843" s="120"/>
      <c r="SMT843" s="120"/>
      <c r="SMU843" s="120"/>
      <c r="SMV843" s="120"/>
      <c r="SMW843" s="120"/>
      <c r="SMX843" s="120"/>
      <c r="SMY843" s="120"/>
      <c r="SMZ843" s="120"/>
      <c r="SNA843" s="120"/>
      <c r="SNB843" s="120"/>
      <c r="SNC843" s="120"/>
      <c r="SND843" s="120"/>
      <c r="SNE843" s="120"/>
      <c r="SNF843" s="120"/>
      <c r="SNG843" s="120"/>
      <c r="SNH843" s="120"/>
      <c r="SNI843" s="120"/>
      <c r="SNJ843" s="120"/>
      <c r="SNK843" s="120"/>
      <c r="SNL843" s="120"/>
      <c r="SNM843" s="120"/>
      <c r="SNN843" s="120"/>
      <c r="SNO843" s="120"/>
      <c r="SNP843" s="120"/>
      <c r="SNQ843" s="120"/>
      <c r="SNR843" s="120"/>
      <c r="SNS843" s="120"/>
      <c r="SNT843" s="120"/>
      <c r="SNU843" s="120"/>
      <c r="SNV843" s="120"/>
      <c r="SNW843" s="120"/>
      <c r="SNX843" s="120"/>
      <c r="SNY843" s="120"/>
      <c r="SNZ843" s="120"/>
      <c r="SOA843" s="120"/>
      <c r="SOB843" s="120"/>
      <c r="SOC843" s="120"/>
      <c r="SOD843" s="120"/>
      <c r="SOE843" s="120"/>
      <c r="SOF843" s="120"/>
      <c r="SOG843" s="120"/>
      <c r="SOH843" s="120"/>
      <c r="SOI843" s="120"/>
      <c r="SOJ843" s="120"/>
      <c r="SOK843" s="120"/>
      <c r="SOL843" s="120"/>
      <c r="SOM843" s="120"/>
      <c r="SON843" s="120"/>
      <c r="SOO843" s="120"/>
      <c r="SOP843" s="120"/>
      <c r="SOQ843" s="120"/>
      <c r="SOR843" s="120"/>
      <c r="SOS843" s="120"/>
      <c r="SOT843" s="120"/>
      <c r="SOU843" s="120"/>
      <c r="SOV843" s="120"/>
      <c r="SOW843" s="120"/>
      <c r="SOX843" s="120"/>
      <c r="SOY843" s="120"/>
      <c r="SOZ843" s="120"/>
      <c r="SPA843" s="120"/>
      <c r="SPB843" s="120"/>
      <c r="SPC843" s="120"/>
      <c r="SPD843" s="120"/>
      <c r="SPE843" s="120"/>
      <c r="SPF843" s="120"/>
      <c r="SPG843" s="120"/>
      <c r="SPH843" s="120"/>
      <c r="SPI843" s="120"/>
      <c r="SPJ843" s="120"/>
      <c r="SPK843" s="120"/>
      <c r="SPL843" s="120"/>
      <c r="SPM843" s="120"/>
      <c r="SPN843" s="120"/>
      <c r="SPO843" s="120"/>
      <c r="SPP843" s="120"/>
      <c r="SPQ843" s="120"/>
      <c r="SPR843" s="120"/>
      <c r="SPS843" s="120"/>
      <c r="SPT843" s="120"/>
      <c r="SPU843" s="120"/>
      <c r="SPV843" s="120"/>
      <c r="SPW843" s="120"/>
      <c r="SPX843" s="120"/>
      <c r="SPY843" s="120"/>
      <c r="SPZ843" s="120"/>
      <c r="SQA843" s="120"/>
      <c r="SQB843" s="120"/>
      <c r="SQC843" s="120"/>
      <c r="SQD843" s="120"/>
      <c r="SQE843" s="120"/>
      <c r="SQF843" s="120"/>
      <c r="SQG843" s="120"/>
      <c r="SQH843" s="120"/>
      <c r="SQI843" s="120"/>
      <c r="SQJ843" s="120"/>
      <c r="SQK843" s="120"/>
      <c r="SQL843" s="120"/>
      <c r="SQM843" s="120"/>
      <c r="SQN843" s="120"/>
      <c r="SQO843" s="120"/>
      <c r="SQP843" s="120"/>
      <c r="SQQ843" s="120"/>
      <c r="SQR843" s="120"/>
      <c r="SQS843" s="120"/>
      <c r="SQT843" s="120"/>
      <c r="SQU843" s="120"/>
      <c r="SQV843" s="120"/>
      <c r="SQW843" s="120"/>
      <c r="SQX843" s="120"/>
      <c r="SQY843" s="120"/>
      <c r="SQZ843" s="120"/>
      <c r="SRA843" s="120"/>
      <c r="SRB843" s="120"/>
      <c r="SRC843" s="120"/>
      <c r="SRD843" s="120"/>
      <c r="SRE843" s="120"/>
      <c r="SRF843" s="120"/>
      <c r="SRG843" s="120"/>
      <c r="SRH843" s="120"/>
      <c r="SRI843" s="120"/>
      <c r="SRJ843" s="120"/>
      <c r="SRK843" s="120"/>
      <c r="SRL843" s="120"/>
      <c r="SRM843" s="120"/>
      <c r="SRN843" s="120"/>
      <c r="SRO843" s="120"/>
      <c r="SRP843" s="120"/>
      <c r="SRQ843" s="120"/>
      <c r="SRR843" s="120"/>
      <c r="SRS843" s="120"/>
      <c r="SRT843" s="120"/>
      <c r="SRU843" s="120"/>
      <c r="SRV843" s="120"/>
      <c r="SRW843" s="120"/>
      <c r="SRX843" s="120"/>
      <c r="SRY843" s="120"/>
      <c r="SRZ843" s="120"/>
      <c r="SSA843" s="120"/>
      <c r="SSB843" s="120"/>
      <c r="SSC843" s="120"/>
      <c r="SSD843" s="120"/>
      <c r="SSE843" s="120"/>
      <c r="SSF843" s="120"/>
      <c r="SSG843" s="120"/>
      <c r="SSH843" s="120"/>
      <c r="SSI843" s="120"/>
      <c r="SSJ843" s="120"/>
      <c r="SSK843" s="120"/>
      <c r="SSL843" s="120"/>
      <c r="SSM843" s="120"/>
      <c r="SSN843" s="120"/>
      <c r="SSO843" s="120"/>
      <c r="SSP843" s="120"/>
      <c r="SSQ843" s="120"/>
      <c r="SSR843" s="120"/>
      <c r="SSS843" s="120"/>
      <c r="SST843" s="120"/>
      <c r="SSU843" s="120"/>
      <c r="SSV843" s="120"/>
      <c r="SSW843" s="120"/>
      <c r="SSX843" s="120"/>
      <c r="SSY843" s="120"/>
      <c r="SSZ843" s="120"/>
      <c r="STA843" s="120"/>
      <c r="STB843" s="120"/>
      <c r="STC843" s="120"/>
      <c r="STD843" s="120"/>
      <c r="STE843" s="120"/>
      <c r="STF843" s="120"/>
      <c r="STG843" s="120"/>
      <c r="STH843" s="120"/>
      <c r="STI843" s="120"/>
      <c r="STJ843" s="120"/>
      <c r="STK843" s="120"/>
      <c r="STL843" s="120"/>
      <c r="STM843" s="120"/>
      <c r="STN843" s="120"/>
      <c r="STO843" s="120"/>
      <c r="STP843" s="120"/>
      <c r="STQ843" s="120"/>
      <c r="STR843" s="120"/>
      <c r="STS843" s="120"/>
      <c r="STT843" s="120"/>
      <c r="STU843" s="120"/>
      <c r="STV843" s="120"/>
      <c r="STW843" s="120"/>
      <c r="STX843" s="120"/>
      <c r="STY843" s="120"/>
      <c r="STZ843" s="120"/>
      <c r="SUA843" s="120"/>
      <c r="SUB843" s="120"/>
      <c r="SUC843" s="120"/>
      <c r="SUD843" s="120"/>
      <c r="SUE843" s="120"/>
      <c r="SUF843" s="120"/>
      <c r="SUG843" s="120"/>
      <c r="SUH843" s="120"/>
      <c r="SUI843" s="120"/>
      <c r="SUJ843" s="120"/>
      <c r="SUK843" s="120"/>
      <c r="SUL843" s="120"/>
      <c r="SUM843" s="120"/>
      <c r="SUN843" s="120"/>
      <c r="SUO843" s="120"/>
      <c r="SUP843" s="120"/>
      <c r="SUQ843" s="120"/>
      <c r="SUR843" s="120"/>
      <c r="SUS843" s="120"/>
      <c r="SUT843" s="120"/>
      <c r="SUU843" s="120"/>
      <c r="SUV843" s="120"/>
      <c r="SUW843" s="120"/>
      <c r="SUX843" s="120"/>
      <c r="SUY843" s="120"/>
      <c r="SUZ843" s="120"/>
      <c r="SVA843" s="120"/>
      <c r="SVB843" s="120"/>
      <c r="SVC843" s="120"/>
      <c r="SVD843" s="120"/>
      <c r="SVE843" s="120"/>
      <c r="SVF843" s="120"/>
      <c r="SVG843" s="120"/>
      <c r="SVH843" s="120"/>
      <c r="SVI843" s="120"/>
      <c r="SVJ843" s="120"/>
      <c r="SVK843" s="120"/>
      <c r="SVL843" s="120"/>
      <c r="SVM843" s="120"/>
      <c r="SVN843" s="120"/>
      <c r="SVO843" s="120"/>
      <c r="SVP843" s="120"/>
      <c r="SVQ843" s="120"/>
      <c r="SVR843" s="120"/>
      <c r="SVS843" s="120"/>
      <c r="SVT843" s="120"/>
      <c r="SVU843" s="120"/>
      <c r="SVV843" s="120"/>
      <c r="SVW843" s="120"/>
      <c r="SVX843" s="120"/>
      <c r="SVY843" s="120"/>
      <c r="SVZ843" s="120"/>
      <c r="SWA843" s="120"/>
      <c r="SWB843" s="120"/>
      <c r="SWC843" s="120"/>
      <c r="SWD843" s="120"/>
      <c r="SWE843" s="120"/>
      <c r="SWF843" s="120"/>
      <c r="SWG843" s="120"/>
      <c r="SWH843" s="120"/>
      <c r="SWI843" s="120"/>
      <c r="SWJ843" s="120"/>
      <c r="SWK843" s="120"/>
      <c r="SWL843" s="120"/>
      <c r="SWM843" s="120"/>
      <c r="SWN843" s="120"/>
      <c r="SWO843" s="120"/>
      <c r="SWP843" s="120"/>
      <c r="SWQ843" s="120"/>
      <c r="SWR843" s="120"/>
      <c r="SWS843" s="120"/>
      <c r="SWT843" s="120"/>
      <c r="SWU843" s="120"/>
      <c r="SWV843" s="120"/>
      <c r="SWW843" s="120"/>
      <c r="SWX843" s="120"/>
      <c r="SWY843" s="120"/>
      <c r="SWZ843" s="120"/>
      <c r="SXA843" s="120"/>
      <c r="SXB843" s="120"/>
      <c r="SXC843" s="120"/>
      <c r="SXD843" s="120"/>
      <c r="SXE843" s="120"/>
      <c r="SXF843" s="120"/>
      <c r="SXG843" s="120"/>
      <c r="SXH843" s="120"/>
      <c r="SXI843" s="120"/>
      <c r="SXJ843" s="120"/>
      <c r="SXK843" s="120"/>
      <c r="SXL843" s="120"/>
      <c r="SXM843" s="120"/>
      <c r="SXN843" s="120"/>
      <c r="SXO843" s="120"/>
      <c r="SXP843" s="120"/>
      <c r="SXQ843" s="120"/>
      <c r="SXR843" s="120"/>
      <c r="SXS843" s="120"/>
      <c r="SXT843" s="120"/>
      <c r="SXU843" s="120"/>
      <c r="SXV843" s="120"/>
      <c r="SXW843" s="120"/>
      <c r="SXX843" s="120"/>
      <c r="SXY843" s="120"/>
      <c r="SXZ843" s="120"/>
      <c r="SYA843" s="120"/>
      <c r="SYB843" s="120"/>
      <c r="SYC843" s="120"/>
      <c r="SYD843" s="120"/>
      <c r="SYE843" s="120"/>
      <c r="SYF843" s="120"/>
      <c r="SYG843" s="120"/>
      <c r="SYH843" s="120"/>
      <c r="SYI843" s="120"/>
      <c r="SYJ843" s="120"/>
      <c r="SYK843" s="120"/>
      <c r="SYL843" s="120"/>
      <c r="SYM843" s="120"/>
      <c r="SYN843" s="120"/>
      <c r="SYO843" s="120"/>
      <c r="SYP843" s="120"/>
      <c r="SYQ843" s="120"/>
      <c r="SYR843" s="120"/>
      <c r="SYS843" s="120"/>
      <c r="SYT843" s="120"/>
      <c r="SYU843" s="120"/>
      <c r="SYV843" s="120"/>
      <c r="SYW843" s="120"/>
      <c r="SYX843" s="120"/>
      <c r="SYY843" s="120"/>
      <c r="SYZ843" s="120"/>
      <c r="SZA843" s="120"/>
      <c r="SZB843" s="120"/>
      <c r="SZC843" s="120"/>
      <c r="SZD843" s="120"/>
      <c r="SZE843" s="120"/>
      <c r="SZF843" s="120"/>
      <c r="SZG843" s="120"/>
      <c r="SZH843" s="120"/>
      <c r="SZI843" s="120"/>
      <c r="SZJ843" s="120"/>
      <c r="SZK843" s="120"/>
      <c r="SZL843" s="120"/>
      <c r="SZM843" s="120"/>
      <c r="SZN843" s="120"/>
      <c r="SZO843" s="120"/>
      <c r="SZP843" s="120"/>
      <c r="SZQ843" s="120"/>
      <c r="SZR843" s="120"/>
      <c r="SZS843" s="120"/>
      <c r="SZT843" s="120"/>
      <c r="SZU843" s="120"/>
      <c r="SZV843" s="120"/>
      <c r="SZW843" s="120"/>
      <c r="SZX843" s="120"/>
      <c r="SZY843" s="120"/>
      <c r="SZZ843" s="120"/>
      <c r="TAA843" s="120"/>
      <c r="TAB843" s="120"/>
      <c r="TAC843" s="120"/>
      <c r="TAD843" s="120"/>
      <c r="TAE843" s="120"/>
      <c r="TAF843" s="120"/>
      <c r="TAG843" s="120"/>
      <c r="TAH843" s="120"/>
      <c r="TAI843" s="120"/>
      <c r="TAJ843" s="120"/>
      <c r="TAK843" s="120"/>
      <c r="TAL843" s="120"/>
      <c r="TAM843" s="120"/>
      <c r="TAN843" s="120"/>
      <c r="TAO843" s="120"/>
      <c r="TAP843" s="120"/>
      <c r="TAQ843" s="120"/>
      <c r="TAR843" s="120"/>
      <c r="TAS843" s="120"/>
      <c r="TAT843" s="120"/>
      <c r="TAU843" s="120"/>
      <c r="TAV843" s="120"/>
      <c r="TAW843" s="120"/>
      <c r="TAX843" s="120"/>
      <c r="TAY843" s="120"/>
      <c r="TAZ843" s="120"/>
      <c r="TBA843" s="120"/>
      <c r="TBB843" s="120"/>
      <c r="TBC843" s="120"/>
      <c r="TBD843" s="120"/>
      <c r="TBE843" s="120"/>
      <c r="TBF843" s="120"/>
      <c r="TBG843" s="120"/>
      <c r="TBH843" s="120"/>
      <c r="TBI843" s="120"/>
      <c r="TBJ843" s="120"/>
      <c r="TBK843" s="120"/>
      <c r="TBL843" s="120"/>
      <c r="TBM843" s="120"/>
      <c r="TBN843" s="120"/>
      <c r="TBO843" s="120"/>
      <c r="TBP843" s="120"/>
      <c r="TBQ843" s="120"/>
      <c r="TBR843" s="120"/>
      <c r="TBS843" s="120"/>
      <c r="TBT843" s="120"/>
      <c r="TBU843" s="120"/>
      <c r="TBV843" s="120"/>
      <c r="TBW843" s="120"/>
      <c r="TBX843" s="120"/>
      <c r="TBY843" s="120"/>
      <c r="TBZ843" s="120"/>
      <c r="TCA843" s="120"/>
      <c r="TCB843" s="120"/>
      <c r="TCC843" s="120"/>
      <c r="TCD843" s="120"/>
      <c r="TCE843" s="120"/>
      <c r="TCF843" s="120"/>
      <c r="TCG843" s="120"/>
      <c r="TCH843" s="120"/>
      <c r="TCI843" s="120"/>
      <c r="TCJ843" s="120"/>
      <c r="TCK843" s="120"/>
      <c r="TCL843" s="120"/>
      <c r="TCM843" s="120"/>
      <c r="TCN843" s="120"/>
      <c r="TCO843" s="120"/>
      <c r="TCP843" s="120"/>
      <c r="TCQ843" s="120"/>
      <c r="TCR843" s="120"/>
      <c r="TCS843" s="120"/>
      <c r="TCT843" s="120"/>
      <c r="TCU843" s="120"/>
      <c r="TCV843" s="120"/>
      <c r="TCW843" s="120"/>
      <c r="TCX843" s="120"/>
      <c r="TCY843" s="120"/>
      <c r="TCZ843" s="120"/>
      <c r="TDA843" s="120"/>
      <c r="TDB843" s="120"/>
      <c r="TDC843" s="120"/>
      <c r="TDD843" s="120"/>
      <c r="TDE843" s="120"/>
      <c r="TDF843" s="120"/>
      <c r="TDG843" s="120"/>
      <c r="TDH843" s="120"/>
      <c r="TDI843" s="120"/>
      <c r="TDJ843" s="120"/>
      <c r="TDK843" s="120"/>
      <c r="TDL843" s="120"/>
      <c r="TDM843" s="120"/>
      <c r="TDN843" s="120"/>
      <c r="TDO843" s="120"/>
      <c r="TDP843" s="120"/>
      <c r="TDQ843" s="120"/>
      <c r="TDR843" s="120"/>
      <c r="TDS843" s="120"/>
      <c r="TDT843" s="120"/>
      <c r="TDU843" s="120"/>
      <c r="TDV843" s="120"/>
      <c r="TDW843" s="120"/>
      <c r="TDX843" s="120"/>
      <c r="TDY843" s="120"/>
      <c r="TDZ843" s="120"/>
      <c r="TEA843" s="120"/>
      <c r="TEB843" s="120"/>
      <c r="TEC843" s="120"/>
      <c r="TED843" s="120"/>
      <c r="TEE843" s="120"/>
      <c r="TEF843" s="120"/>
      <c r="TEG843" s="120"/>
      <c r="TEH843" s="120"/>
      <c r="TEI843" s="120"/>
      <c r="TEJ843" s="120"/>
      <c r="TEK843" s="120"/>
      <c r="TEL843" s="120"/>
      <c r="TEM843" s="120"/>
      <c r="TEN843" s="120"/>
      <c r="TEO843" s="120"/>
      <c r="TEP843" s="120"/>
      <c r="TEQ843" s="120"/>
      <c r="TER843" s="120"/>
      <c r="TES843" s="120"/>
      <c r="TET843" s="120"/>
      <c r="TEU843" s="120"/>
      <c r="TEV843" s="120"/>
      <c r="TEW843" s="120"/>
      <c r="TEX843" s="120"/>
      <c r="TEY843" s="120"/>
      <c r="TEZ843" s="120"/>
      <c r="TFA843" s="120"/>
      <c r="TFB843" s="120"/>
      <c r="TFC843" s="120"/>
      <c r="TFD843" s="120"/>
      <c r="TFE843" s="120"/>
      <c r="TFF843" s="120"/>
      <c r="TFG843" s="120"/>
      <c r="TFH843" s="120"/>
      <c r="TFI843" s="120"/>
      <c r="TFJ843" s="120"/>
      <c r="TFK843" s="120"/>
      <c r="TFL843" s="120"/>
      <c r="TFM843" s="120"/>
      <c r="TFN843" s="120"/>
      <c r="TFO843" s="120"/>
      <c r="TFP843" s="120"/>
      <c r="TFQ843" s="120"/>
      <c r="TFR843" s="120"/>
      <c r="TFS843" s="120"/>
      <c r="TFT843" s="120"/>
      <c r="TFU843" s="120"/>
      <c r="TFV843" s="120"/>
      <c r="TFW843" s="120"/>
      <c r="TFX843" s="120"/>
      <c r="TFY843" s="120"/>
      <c r="TFZ843" s="120"/>
      <c r="TGA843" s="120"/>
      <c r="TGB843" s="120"/>
      <c r="TGC843" s="120"/>
      <c r="TGD843" s="120"/>
      <c r="TGE843" s="120"/>
      <c r="TGF843" s="120"/>
      <c r="TGG843" s="120"/>
      <c r="TGH843" s="120"/>
      <c r="TGI843" s="120"/>
      <c r="TGJ843" s="120"/>
      <c r="TGK843" s="120"/>
      <c r="TGL843" s="120"/>
      <c r="TGM843" s="120"/>
      <c r="TGN843" s="120"/>
      <c r="TGO843" s="120"/>
      <c r="TGP843" s="120"/>
      <c r="TGQ843" s="120"/>
      <c r="TGR843" s="120"/>
      <c r="TGS843" s="120"/>
      <c r="TGT843" s="120"/>
      <c r="TGU843" s="120"/>
      <c r="TGV843" s="120"/>
      <c r="TGW843" s="120"/>
      <c r="TGX843" s="120"/>
      <c r="TGY843" s="120"/>
      <c r="TGZ843" s="120"/>
      <c r="THA843" s="120"/>
      <c r="THB843" s="120"/>
      <c r="THC843" s="120"/>
      <c r="THD843" s="120"/>
      <c r="THE843" s="120"/>
      <c r="THF843" s="120"/>
      <c r="THG843" s="120"/>
      <c r="THH843" s="120"/>
      <c r="THI843" s="120"/>
      <c r="THJ843" s="120"/>
      <c r="THK843" s="120"/>
      <c r="THL843" s="120"/>
      <c r="THM843" s="120"/>
      <c r="THN843" s="120"/>
      <c r="THO843" s="120"/>
      <c r="THP843" s="120"/>
      <c r="THQ843" s="120"/>
      <c r="THR843" s="120"/>
      <c r="THS843" s="120"/>
      <c r="THT843" s="120"/>
      <c r="THU843" s="120"/>
      <c r="THV843" s="120"/>
      <c r="THW843" s="120"/>
      <c r="THX843" s="120"/>
      <c r="THY843" s="120"/>
      <c r="THZ843" s="120"/>
      <c r="TIA843" s="120"/>
      <c r="TIB843" s="120"/>
      <c r="TIC843" s="120"/>
      <c r="TID843" s="120"/>
      <c r="TIE843" s="120"/>
      <c r="TIF843" s="120"/>
      <c r="TIG843" s="120"/>
      <c r="TIH843" s="120"/>
      <c r="TII843" s="120"/>
      <c r="TIJ843" s="120"/>
      <c r="TIK843" s="120"/>
      <c r="TIL843" s="120"/>
      <c r="TIM843" s="120"/>
      <c r="TIN843" s="120"/>
      <c r="TIO843" s="120"/>
      <c r="TIP843" s="120"/>
      <c r="TIQ843" s="120"/>
      <c r="TIR843" s="120"/>
      <c r="TIS843" s="120"/>
      <c r="TIT843" s="120"/>
      <c r="TIU843" s="120"/>
      <c r="TIV843" s="120"/>
      <c r="TIW843" s="120"/>
      <c r="TIX843" s="120"/>
      <c r="TIY843" s="120"/>
      <c r="TIZ843" s="120"/>
      <c r="TJA843" s="120"/>
      <c r="TJB843" s="120"/>
      <c r="TJC843" s="120"/>
      <c r="TJD843" s="120"/>
      <c r="TJE843" s="120"/>
      <c r="TJF843" s="120"/>
      <c r="TJG843" s="120"/>
      <c r="TJH843" s="120"/>
      <c r="TJI843" s="120"/>
      <c r="TJJ843" s="120"/>
      <c r="TJK843" s="120"/>
      <c r="TJL843" s="120"/>
      <c r="TJM843" s="120"/>
      <c r="TJN843" s="120"/>
      <c r="TJO843" s="120"/>
      <c r="TJP843" s="120"/>
      <c r="TJQ843" s="120"/>
      <c r="TJR843" s="120"/>
      <c r="TJS843" s="120"/>
      <c r="TJT843" s="120"/>
      <c r="TJU843" s="120"/>
      <c r="TJV843" s="120"/>
      <c r="TJW843" s="120"/>
      <c r="TJX843" s="120"/>
      <c r="TJY843" s="120"/>
      <c r="TJZ843" s="120"/>
      <c r="TKA843" s="120"/>
      <c r="TKB843" s="120"/>
      <c r="TKC843" s="120"/>
      <c r="TKD843" s="120"/>
      <c r="TKE843" s="120"/>
      <c r="TKF843" s="120"/>
      <c r="TKG843" s="120"/>
      <c r="TKH843" s="120"/>
      <c r="TKI843" s="120"/>
      <c r="TKJ843" s="120"/>
      <c r="TKK843" s="120"/>
      <c r="TKL843" s="120"/>
      <c r="TKM843" s="120"/>
      <c r="TKN843" s="120"/>
      <c r="TKO843" s="120"/>
      <c r="TKP843" s="120"/>
      <c r="TKQ843" s="120"/>
      <c r="TKR843" s="120"/>
      <c r="TKS843" s="120"/>
      <c r="TKT843" s="120"/>
      <c r="TKU843" s="120"/>
      <c r="TKV843" s="120"/>
      <c r="TKW843" s="120"/>
      <c r="TKX843" s="120"/>
      <c r="TKY843" s="120"/>
      <c r="TKZ843" s="120"/>
      <c r="TLA843" s="120"/>
      <c r="TLB843" s="120"/>
      <c r="TLC843" s="120"/>
      <c r="TLD843" s="120"/>
      <c r="TLE843" s="120"/>
      <c r="TLF843" s="120"/>
      <c r="TLG843" s="120"/>
      <c r="TLH843" s="120"/>
      <c r="TLI843" s="120"/>
      <c r="TLJ843" s="120"/>
      <c r="TLK843" s="120"/>
      <c r="TLL843" s="120"/>
      <c r="TLM843" s="120"/>
      <c r="TLN843" s="120"/>
      <c r="TLO843" s="120"/>
      <c r="TLP843" s="120"/>
      <c r="TLQ843" s="120"/>
      <c r="TLR843" s="120"/>
      <c r="TLS843" s="120"/>
      <c r="TLT843" s="120"/>
      <c r="TLU843" s="120"/>
      <c r="TLV843" s="120"/>
      <c r="TLW843" s="120"/>
      <c r="TLX843" s="120"/>
      <c r="TLY843" s="120"/>
      <c r="TLZ843" s="120"/>
      <c r="TMA843" s="120"/>
      <c r="TMB843" s="120"/>
      <c r="TMC843" s="120"/>
      <c r="TMD843" s="120"/>
      <c r="TME843" s="120"/>
      <c r="TMF843" s="120"/>
      <c r="TMG843" s="120"/>
      <c r="TMH843" s="120"/>
      <c r="TMI843" s="120"/>
      <c r="TMJ843" s="120"/>
      <c r="TMK843" s="120"/>
      <c r="TML843" s="120"/>
      <c r="TMM843" s="120"/>
      <c r="TMN843" s="120"/>
      <c r="TMO843" s="120"/>
      <c r="TMP843" s="120"/>
      <c r="TMQ843" s="120"/>
      <c r="TMR843" s="120"/>
      <c r="TMS843" s="120"/>
      <c r="TMT843" s="120"/>
      <c r="TMU843" s="120"/>
      <c r="TMV843" s="120"/>
      <c r="TMW843" s="120"/>
      <c r="TMX843" s="120"/>
      <c r="TMY843" s="120"/>
      <c r="TMZ843" s="120"/>
      <c r="TNA843" s="120"/>
      <c r="TNB843" s="120"/>
      <c r="TNC843" s="120"/>
      <c r="TND843" s="120"/>
      <c r="TNE843" s="120"/>
      <c r="TNF843" s="120"/>
      <c r="TNG843" s="120"/>
      <c r="TNH843" s="120"/>
      <c r="TNI843" s="120"/>
      <c r="TNJ843" s="120"/>
      <c r="TNK843" s="120"/>
      <c r="TNL843" s="120"/>
      <c r="TNM843" s="120"/>
      <c r="TNN843" s="120"/>
      <c r="TNO843" s="120"/>
      <c r="TNP843" s="120"/>
      <c r="TNQ843" s="120"/>
      <c r="TNR843" s="120"/>
      <c r="TNS843" s="120"/>
      <c r="TNT843" s="120"/>
      <c r="TNU843" s="120"/>
      <c r="TNV843" s="120"/>
      <c r="TNW843" s="120"/>
      <c r="TNX843" s="120"/>
      <c r="TNY843" s="120"/>
      <c r="TNZ843" s="120"/>
      <c r="TOA843" s="120"/>
      <c r="TOB843" s="120"/>
      <c r="TOC843" s="120"/>
      <c r="TOD843" s="120"/>
      <c r="TOE843" s="120"/>
      <c r="TOF843" s="120"/>
      <c r="TOG843" s="120"/>
      <c r="TOH843" s="120"/>
      <c r="TOI843" s="120"/>
      <c r="TOJ843" s="120"/>
      <c r="TOK843" s="120"/>
      <c r="TOL843" s="120"/>
      <c r="TOM843" s="120"/>
      <c r="TON843" s="120"/>
      <c r="TOO843" s="120"/>
      <c r="TOP843" s="120"/>
      <c r="TOQ843" s="120"/>
      <c r="TOR843" s="120"/>
      <c r="TOS843" s="120"/>
      <c r="TOT843" s="120"/>
      <c r="TOU843" s="120"/>
      <c r="TOV843" s="120"/>
      <c r="TOW843" s="120"/>
      <c r="TOX843" s="120"/>
      <c r="TOY843" s="120"/>
      <c r="TOZ843" s="120"/>
      <c r="TPA843" s="120"/>
      <c r="TPB843" s="120"/>
      <c r="TPC843" s="120"/>
      <c r="TPD843" s="120"/>
      <c r="TPE843" s="120"/>
      <c r="TPF843" s="120"/>
      <c r="TPG843" s="120"/>
      <c r="TPH843" s="120"/>
      <c r="TPI843" s="120"/>
      <c r="TPJ843" s="120"/>
      <c r="TPK843" s="120"/>
      <c r="TPL843" s="120"/>
      <c r="TPM843" s="120"/>
      <c r="TPN843" s="120"/>
      <c r="TPO843" s="120"/>
      <c r="TPP843" s="120"/>
      <c r="TPQ843" s="120"/>
      <c r="TPR843" s="120"/>
      <c r="TPS843" s="120"/>
      <c r="TPT843" s="120"/>
      <c r="TPU843" s="120"/>
      <c r="TPV843" s="120"/>
      <c r="TPW843" s="120"/>
      <c r="TPX843" s="120"/>
      <c r="TPY843" s="120"/>
      <c r="TPZ843" s="120"/>
      <c r="TQA843" s="120"/>
      <c r="TQB843" s="120"/>
      <c r="TQC843" s="120"/>
      <c r="TQD843" s="120"/>
      <c r="TQE843" s="120"/>
      <c r="TQF843" s="120"/>
      <c r="TQG843" s="120"/>
      <c r="TQH843" s="120"/>
      <c r="TQI843" s="120"/>
      <c r="TQJ843" s="120"/>
      <c r="TQK843" s="120"/>
      <c r="TQL843" s="120"/>
      <c r="TQM843" s="120"/>
      <c r="TQN843" s="120"/>
      <c r="TQO843" s="120"/>
      <c r="TQP843" s="120"/>
      <c r="TQQ843" s="120"/>
      <c r="TQR843" s="120"/>
      <c r="TQS843" s="120"/>
      <c r="TQT843" s="120"/>
      <c r="TQU843" s="120"/>
      <c r="TQV843" s="120"/>
      <c r="TQW843" s="120"/>
      <c r="TQX843" s="120"/>
      <c r="TQY843" s="120"/>
      <c r="TQZ843" s="120"/>
      <c r="TRA843" s="120"/>
      <c r="TRB843" s="120"/>
      <c r="TRC843" s="120"/>
      <c r="TRD843" s="120"/>
      <c r="TRE843" s="120"/>
      <c r="TRF843" s="120"/>
      <c r="TRG843" s="120"/>
      <c r="TRH843" s="120"/>
      <c r="TRI843" s="120"/>
      <c r="TRJ843" s="120"/>
      <c r="TRK843" s="120"/>
      <c r="TRL843" s="120"/>
      <c r="TRM843" s="120"/>
      <c r="TRN843" s="120"/>
      <c r="TRO843" s="120"/>
      <c r="TRP843" s="120"/>
      <c r="TRQ843" s="120"/>
      <c r="TRR843" s="120"/>
      <c r="TRS843" s="120"/>
      <c r="TRT843" s="120"/>
      <c r="TRU843" s="120"/>
      <c r="TRV843" s="120"/>
      <c r="TRW843" s="120"/>
      <c r="TRX843" s="120"/>
      <c r="TRY843" s="120"/>
      <c r="TRZ843" s="120"/>
      <c r="TSA843" s="120"/>
      <c r="TSB843" s="120"/>
      <c r="TSC843" s="120"/>
      <c r="TSD843" s="120"/>
      <c r="TSE843" s="120"/>
      <c r="TSF843" s="120"/>
      <c r="TSG843" s="120"/>
      <c r="TSH843" s="120"/>
      <c r="TSI843" s="120"/>
      <c r="TSJ843" s="120"/>
      <c r="TSK843" s="120"/>
      <c r="TSL843" s="120"/>
      <c r="TSM843" s="120"/>
      <c r="TSN843" s="120"/>
      <c r="TSO843" s="120"/>
      <c r="TSP843" s="120"/>
      <c r="TSQ843" s="120"/>
      <c r="TSR843" s="120"/>
      <c r="TSS843" s="120"/>
      <c r="TST843" s="120"/>
      <c r="TSU843" s="120"/>
      <c r="TSV843" s="120"/>
      <c r="TSW843" s="120"/>
      <c r="TSX843" s="120"/>
      <c r="TSY843" s="120"/>
      <c r="TSZ843" s="120"/>
      <c r="TTA843" s="120"/>
      <c r="TTB843" s="120"/>
      <c r="TTC843" s="120"/>
      <c r="TTD843" s="120"/>
      <c r="TTE843" s="120"/>
      <c r="TTF843" s="120"/>
      <c r="TTG843" s="120"/>
      <c r="TTH843" s="120"/>
      <c r="TTI843" s="120"/>
      <c r="TTJ843" s="120"/>
      <c r="TTK843" s="120"/>
      <c r="TTL843" s="120"/>
      <c r="TTM843" s="120"/>
      <c r="TTN843" s="120"/>
      <c r="TTO843" s="120"/>
      <c r="TTP843" s="120"/>
      <c r="TTQ843" s="120"/>
      <c r="TTR843" s="120"/>
      <c r="TTS843" s="120"/>
      <c r="TTT843" s="120"/>
      <c r="TTU843" s="120"/>
      <c r="TTV843" s="120"/>
      <c r="TTW843" s="120"/>
      <c r="TTX843" s="120"/>
      <c r="TTY843" s="120"/>
      <c r="TTZ843" s="120"/>
      <c r="TUA843" s="120"/>
      <c r="TUB843" s="120"/>
      <c r="TUC843" s="120"/>
      <c r="TUD843" s="120"/>
      <c r="TUE843" s="120"/>
      <c r="TUF843" s="120"/>
      <c r="TUG843" s="120"/>
      <c r="TUH843" s="120"/>
      <c r="TUI843" s="120"/>
      <c r="TUJ843" s="120"/>
      <c r="TUK843" s="120"/>
      <c r="TUL843" s="120"/>
      <c r="TUM843" s="120"/>
      <c r="TUN843" s="120"/>
      <c r="TUO843" s="120"/>
      <c r="TUP843" s="120"/>
      <c r="TUQ843" s="120"/>
      <c r="TUR843" s="120"/>
      <c r="TUS843" s="120"/>
      <c r="TUT843" s="120"/>
      <c r="TUU843" s="120"/>
      <c r="TUV843" s="120"/>
      <c r="TUW843" s="120"/>
      <c r="TUX843" s="120"/>
      <c r="TUY843" s="120"/>
      <c r="TUZ843" s="120"/>
      <c r="TVA843" s="120"/>
      <c r="TVB843" s="120"/>
      <c r="TVC843" s="120"/>
      <c r="TVD843" s="120"/>
      <c r="TVE843" s="120"/>
      <c r="TVF843" s="120"/>
      <c r="TVG843" s="120"/>
      <c r="TVH843" s="120"/>
      <c r="TVI843" s="120"/>
      <c r="TVJ843" s="120"/>
      <c r="TVK843" s="120"/>
      <c r="TVL843" s="120"/>
      <c r="TVM843" s="120"/>
      <c r="TVN843" s="120"/>
      <c r="TVO843" s="120"/>
      <c r="TVP843" s="120"/>
      <c r="TVQ843" s="120"/>
      <c r="TVR843" s="120"/>
      <c r="TVS843" s="120"/>
      <c r="TVT843" s="120"/>
      <c r="TVU843" s="120"/>
      <c r="TVV843" s="120"/>
      <c r="TVW843" s="120"/>
      <c r="TVX843" s="120"/>
      <c r="TVY843" s="120"/>
      <c r="TVZ843" s="120"/>
      <c r="TWA843" s="120"/>
      <c r="TWB843" s="120"/>
      <c r="TWC843" s="120"/>
      <c r="TWD843" s="120"/>
      <c r="TWE843" s="120"/>
      <c r="TWF843" s="120"/>
      <c r="TWG843" s="120"/>
      <c r="TWH843" s="120"/>
      <c r="TWI843" s="120"/>
      <c r="TWJ843" s="120"/>
      <c r="TWK843" s="120"/>
      <c r="TWL843" s="120"/>
      <c r="TWM843" s="120"/>
      <c r="TWN843" s="120"/>
      <c r="TWO843" s="120"/>
      <c r="TWP843" s="120"/>
      <c r="TWQ843" s="120"/>
      <c r="TWR843" s="120"/>
      <c r="TWS843" s="120"/>
      <c r="TWT843" s="120"/>
      <c r="TWU843" s="120"/>
      <c r="TWV843" s="120"/>
      <c r="TWW843" s="120"/>
      <c r="TWX843" s="120"/>
      <c r="TWY843" s="120"/>
      <c r="TWZ843" s="120"/>
      <c r="TXA843" s="120"/>
      <c r="TXB843" s="120"/>
      <c r="TXC843" s="120"/>
      <c r="TXD843" s="120"/>
      <c r="TXE843" s="120"/>
      <c r="TXF843" s="120"/>
      <c r="TXG843" s="120"/>
      <c r="TXH843" s="120"/>
      <c r="TXI843" s="120"/>
      <c r="TXJ843" s="120"/>
      <c r="TXK843" s="120"/>
      <c r="TXL843" s="120"/>
      <c r="TXM843" s="120"/>
      <c r="TXN843" s="120"/>
      <c r="TXO843" s="120"/>
      <c r="TXP843" s="120"/>
      <c r="TXQ843" s="120"/>
      <c r="TXR843" s="120"/>
      <c r="TXS843" s="120"/>
      <c r="TXT843" s="120"/>
      <c r="TXU843" s="120"/>
      <c r="TXV843" s="120"/>
      <c r="TXW843" s="120"/>
      <c r="TXX843" s="120"/>
      <c r="TXY843" s="120"/>
      <c r="TXZ843" s="120"/>
      <c r="TYA843" s="120"/>
      <c r="TYB843" s="120"/>
      <c r="TYC843" s="120"/>
      <c r="TYD843" s="120"/>
      <c r="TYE843" s="120"/>
      <c r="TYF843" s="120"/>
      <c r="TYG843" s="120"/>
      <c r="TYH843" s="120"/>
      <c r="TYI843" s="120"/>
      <c r="TYJ843" s="120"/>
      <c r="TYK843" s="120"/>
      <c r="TYL843" s="120"/>
      <c r="TYM843" s="120"/>
      <c r="TYN843" s="120"/>
      <c r="TYO843" s="120"/>
      <c r="TYP843" s="120"/>
      <c r="TYQ843" s="120"/>
      <c r="TYR843" s="120"/>
      <c r="TYS843" s="120"/>
      <c r="TYT843" s="120"/>
      <c r="TYU843" s="120"/>
      <c r="TYV843" s="120"/>
      <c r="TYW843" s="120"/>
      <c r="TYX843" s="120"/>
      <c r="TYY843" s="120"/>
      <c r="TYZ843" s="120"/>
      <c r="TZA843" s="120"/>
      <c r="TZB843" s="120"/>
      <c r="TZC843" s="120"/>
      <c r="TZD843" s="120"/>
      <c r="TZE843" s="120"/>
      <c r="TZF843" s="120"/>
      <c r="TZG843" s="120"/>
      <c r="TZH843" s="120"/>
      <c r="TZI843" s="120"/>
      <c r="TZJ843" s="120"/>
      <c r="TZK843" s="120"/>
      <c r="TZL843" s="120"/>
      <c r="TZM843" s="120"/>
      <c r="TZN843" s="120"/>
      <c r="TZO843" s="120"/>
      <c r="TZP843" s="120"/>
      <c r="TZQ843" s="120"/>
      <c r="TZR843" s="120"/>
      <c r="TZS843" s="120"/>
      <c r="TZT843" s="120"/>
      <c r="TZU843" s="120"/>
      <c r="TZV843" s="120"/>
      <c r="TZW843" s="120"/>
      <c r="TZX843" s="120"/>
      <c r="TZY843" s="120"/>
      <c r="TZZ843" s="120"/>
      <c r="UAA843" s="120"/>
      <c r="UAB843" s="120"/>
      <c r="UAC843" s="120"/>
      <c r="UAD843" s="120"/>
      <c r="UAE843" s="120"/>
      <c r="UAF843" s="120"/>
      <c r="UAG843" s="120"/>
      <c r="UAH843" s="120"/>
      <c r="UAI843" s="120"/>
      <c r="UAJ843" s="120"/>
      <c r="UAK843" s="120"/>
      <c r="UAL843" s="120"/>
      <c r="UAM843" s="120"/>
      <c r="UAN843" s="120"/>
      <c r="UAO843" s="120"/>
      <c r="UAP843" s="120"/>
      <c r="UAQ843" s="120"/>
      <c r="UAR843" s="120"/>
      <c r="UAS843" s="120"/>
      <c r="UAT843" s="120"/>
      <c r="UAU843" s="120"/>
      <c r="UAV843" s="120"/>
      <c r="UAW843" s="120"/>
      <c r="UAX843" s="120"/>
      <c r="UAY843" s="120"/>
      <c r="UAZ843" s="120"/>
      <c r="UBA843" s="120"/>
      <c r="UBB843" s="120"/>
      <c r="UBC843" s="120"/>
      <c r="UBD843" s="120"/>
      <c r="UBE843" s="120"/>
      <c r="UBF843" s="120"/>
      <c r="UBG843" s="120"/>
      <c r="UBH843" s="120"/>
      <c r="UBI843" s="120"/>
      <c r="UBJ843" s="120"/>
      <c r="UBK843" s="120"/>
      <c r="UBL843" s="120"/>
      <c r="UBM843" s="120"/>
      <c r="UBN843" s="120"/>
      <c r="UBO843" s="120"/>
      <c r="UBP843" s="120"/>
      <c r="UBQ843" s="120"/>
      <c r="UBR843" s="120"/>
      <c r="UBS843" s="120"/>
      <c r="UBT843" s="120"/>
      <c r="UBU843" s="120"/>
      <c r="UBV843" s="120"/>
      <c r="UBW843" s="120"/>
      <c r="UBX843" s="120"/>
      <c r="UBY843" s="120"/>
      <c r="UBZ843" s="120"/>
      <c r="UCA843" s="120"/>
      <c r="UCB843" s="120"/>
      <c r="UCC843" s="120"/>
      <c r="UCD843" s="120"/>
      <c r="UCE843" s="120"/>
      <c r="UCF843" s="120"/>
      <c r="UCG843" s="120"/>
      <c r="UCH843" s="120"/>
      <c r="UCI843" s="120"/>
      <c r="UCJ843" s="120"/>
      <c r="UCK843" s="120"/>
      <c r="UCL843" s="120"/>
      <c r="UCM843" s="120"/>
      <c r="UCN843" s="120"/>
      <c r="UCO843" s="120"/>
      <c r="UCP843" s="120"/>
      <c r="UCQ843" s="120"/>
      <c r="UCR843" s="120"/>
      <c r="UCS843" s="120"/>
      <c r="UCT843" s="120"/>
      <c r="UCU843" s="120"/>
      <c r="UCV843" s="120"/>
      <c r="UCW843" s="120"/>
      <c r="UCX843" s="120"/>
      <c r="UCY843" s="120"/>
      <c r="UCZ843" s="120"/>
      <c r="UDA843" s="120"/>
      <c r="UDB843" s="120"/>
      <c r="UDC843" s="120"/>
      <c r="UDD843" s="120"/>
      <c r="UDE843" s="120"/>
      <c r="UDF843" s="120"/>
      <c r="UDG843" s="120"/>
      <c r="UDH843" s="120"/>
      <c r="UDI843" s="120"/>
      <c r="UDJ843" s="120"/>
      <c r="UDK843" s="120"/>
      <c r="UDL843" s="120"/>
      <c r="UDM843" s="120"/>
      <c r="UDN843" s="120"/>
      <c r="UDO843" s="120"/>
      <c r="UDP843" s="120"/>
      <c r="UDQ843" s="120"/>
      <c r="UDR843" s="120"/>
      <c r="UDS843" s="120"/>
      <c r="UDT843" s="120"/>
      <c r="UDU843" s="120"/>
      <c r="UDV843" s="120"/>
      <c r="UDW843" s="120"/>
      <c r="UDX843" s="120"/>
      <c r="UDY843" s="120"/>
      <c r="UDZ843" s="120"/>
      <c r="UEA843" s="120"/>
      <c r="UEB843" s="120"/>
      <c r="UEC843" s="120"/>
      <c r="UED843" s="120"/>
      <c r="UEE843" s="120"/>
      <c r="UEF843" s="120"/>
      <c r="UEG843" s="120"/>
      <c r="UEH843" s="120"/>
      <c r="UEI843" s="120"/>
      <c r="UEJ843" s="120"/>
      <c r="UEK843" s="120"/>
      <c r="UEL843" s="120"/>
      <c r="UEM843" s="120"/>
      <c r="UEN843" s="120"/>
      <c r="UEO843" s="120"/>
      <c r="UEP843" s="120"/>
      <c r="UEQ843" s="120"/>
      <c r="UER843" s="120"/>
      <c r="UES843" s="120"/>
      <c r="UET843" s="120"/>
      <c r="UEU843" s="120"/>
      <c r="UEV843" s="120"/>
      <c r="UEW843" s="120"/>
      <c r="UEX843" s="120"/>
      <c r="UEY843" s="120"/>
      <c r="UEZ843" s="120"/>
      <c r="UFA843" s="120"/>
      <c r="UFB843" s="120"/>
      <c r="UFC843" s="120"/>
      <c r="UFD843" s="120"/>
      <c r="UFE843" s="120"/>
      <c r="UFF843" s="120"/>
      <c r="UFG843" s="120"/>
      <c r="UFH843" s="120"/>
      <c r="UFI843" s="120"/>
      <c r="UFJ843" s="120"/>
      <c r="UFK843" s="120"/>
      <c r="UFL843" s="120"/>
      <c r="UFM843" s="120"/>
      <c r="UFN843" s="120"/>
      <c r="UFO843" s="120"/>
      <c r="UFP843" s="120"/>
      <c r="UFQ843" s="120"/>
      <c r="UFR843" s="120"/>
      <c r="UFS843" s="120"/>
      <c r="UFT843" s="120"/>
      <c r="UFU843" s="120"/>
      <c r="UFV843" s="120"/>
      <c r="UFW843" s="120"/>
      <c r="UFX843" s="120"/>
      <c r="UFY843" s="120"/>
      <c r="UFZ843" s="120"/>
      <c r="UGA843" s="120"/>
      <c r="UGB843" s="120"/>
      <c r="UGC843" s="120"/>
      <c r="UGD843" s="120"/>
      <c r="UGE843" s="120"/>
      <c r="UGF843" s="120"/>
      <c r="UGG843" s="120"/>
      <c r="UGH843" s="120"/>
      <c r="UGI843" s="120"/>
      <c r="UGJ843" s="120"/>
      <c r="UGK843" s="120"/>
      <c r="UGL843" s="120"/>
      <c r="UGM843" s="120"/>
      <c r="UGN843" s="120"/>
      <c r="UGO843" s="120"/>
      <c r="UGP843" s="120"/>
      <c r="UGQ843" s="120"/>
      <c r="UGR843" s="120"/>
      <c r="UGS843" s="120"/>
      <c r="UGT843" s="120"/>
      <c r="UGU843" s="120"/>
      <c r="UGV843" s="120"/>
      <c r="UGW843" s="120"/>
      <c r="UGX843" s="120"/>
      <c r="UGY843" s="120"/>
      <c r="UGZ843" s="120"/>
      <c r="UHA843" s="120"/>
      <c r="UHB843" s="120"/>
      <c r="UHC843" s="120"/>
      <c r="UHD843" s="120"/>
      <c r="UHE843" s="120"/>
      <c r="UHF843" s="120"/>
      <c r="UHG843" s="120"/>
      <c r="UHH843" s="120"/>
      <c r="UHI843" s="120"/>
      <c r="UHJ843" s="120"/>
      <c r="UHK843" s="120"/>
      <c r="UHL843" s="120"/>
      <c r="UHM843" s="120"/>
      <c r="UHN843" s="120"/>
      <c r="UHO843" s="120"/>
      <c r="UHP843" s="120"/>
      <c r="UHQ843" s="120"/>
      <c r="UHR843" s="120"/>
      <c r="UHS843" s="120"/>
      <c r="UHT843" s="120"/>
      <c r="UHU843" s="120"/>
      <c r="UHV843" s="120"/>
      <c r="UHW843" s="120"/>
      <c r="UHX843" s="120"/>
      <c r="UHY843" s="120"/>
      <c r="UHZ843" s="120"/>
      <c r="UIA843" s="120"/>
      <c r="UIB843" s="120"/>
      <c r="UIC843" s="120"/>
      <c r="UID843" s="120"/>
      <c r="UIE843" s="120"/>
      <c r="UIF843" s="120"/>
      <c r="UIG843" s="120"/>
      <c r="UIH843" s="120"/>
      <c r="UII843" s="120"/>
      <c r="UIJ843" s="120"/>
      <c r="UIK843" s="120"/>
      <c r="UIL843" s="120"/>
      <c r="UIM843" s="120"/>
      <c r="UIN843" s="120"/>
      <c r="UIO843" s="120"/>
      <c r="UIP843" s="120"/>
      <c r="UIQ843" s="120"/>
      <c r="UIR843" s="120"/>
      <c r="UIS843" s="120"/>
      <c r="UIT843" s="120"/>
      <c r="UIU843" s="120"/>
      <c r="UIV843" s="120"/>
      <c r="UIW843" s="120"/>
      <c r="UIX843" s="120"/>
      <c r="UIY843" s="120"/>
      <c r="UIZ843" s="120"/>
      <c r="UJA843" s="120"/>
      <c r="UJB843" s="120"/>
      <c r="UJC843" s="120"/>
      <c r="UJD843" s="120"/>
      <c r="UJE843" s="120"/>
      <c r="UJF843" s="120"/>
      <c r="UJG843" s="120"/>
      <c r="UJH843" s="120"/>
      <c r="UJI843" s="120"/>
      <c r="UJJ843" s="120"/>
      <c r="UJK843" s="120"/>
      <c r="UJL843" s="120"/>
      <c r="UJM843" s="120"/>
      <c r="UJN843" s="120"/>
      <c r="UJO843" s="120"/>
      <c r="UJP843" s="120"/>
      <c r="UJQ843" s="120"/>
      <c r="UJR843" s="120"/>
      <c r="UJS843" s="120"/>
      <c r="UJT843" s="120"/>
      <c r="UJU843" s="120"/>
      <c r="UJV843" s="120"/>
      <c r="UJW843" s="120"/>
      <c r="UJX843" s="120"/>
      <c r="UJY843" s="120"/>
      <c r="UJZ843" s="120"/>
      <c r="UKA843" s="120"/>
      <c r="UKB843" s="120"/>
      <c r="UKC843" s="120"/>
      <c r="UKD843" s="120"/>
      <c r="UKE843" s="120"/>
      <c r="UKF843" s="120"/>
      <c r="UKG843" s="120"/>
      <c r="UKH843" s="120"/>
      <c r="UKI843" s="120"/>
      <c r="UKJ843" s="120"/>
      <c r="UKK843" s="120"/>
      <c r="UKL843" s="120"/>
      <c r="UKM843" s="120"/>
      <c r="UKN843" s="120"/>
      <c r="UKO843" s="120"/>
      <c r="UKP843" s="120"/>
      <c r="UKQ843" s="120"/>
      <c r="UKR843" s="120"/>
      <c r="UKS843" s="120"/>
      <c r="UKT843" s="120"/>
      <c r="UKU843" s="120"/>
      <c r="UKV843" s="120"/>
      <c r="UKW843" s="120"/>
      <c r="UKX843" s="120"/>
      <c r="UKY843" s="120"/>
      <c r="UKZ843" s="120"/>
      <c r="ULA843" s="120"/>
      <c r="ULB843" s="120"/>
      <c r="ULC843" s="120"/>
      <c r="ULD843" s="120"/>
      <c r="ULE843" s="120"/>
      <c r="ULF843" s="120"/>
      <c r="ULG843" s="120"/>
      <c r="ULH843" s="120"/>
      <c r="ULI843" s="120"/>
      <c r="ULJ843" s="120"/>
      <c r="ULK843" s="120"/>
      <c r="ULL843" s="120"/>
      <c r="ULM843" s="120"/>
      <c r="ULN843" s="120"/>
      <c r="ULO843" s="120"/>
      <c r="ULP843" s="120"/>
      <c r="ULQ843" s="120"/>
      <c r="ULR843" s="120"/>
      <c r="ULS843" s="120"/>
      <c r="ULT843" s="120"/>
      <c r="ULU843" s="120"/>
      <c r="ULV843" s="120"/>
      <c r="ULW843" s="120"/>
      <c r="ULX843" s="120"/>
      <c r="ULY843" s="120"/>
      <c r="ULZ843" s="120"/>
      <c r="UMA843" s="120"/>
      <c r="UMB843" s="120"/>
      <c r="UMC843" s="120"/>
      <c r="UMD843" s="120"/>
      <c r="UME843" s="120"/>
      <c r="UMF843" s="120"/>
      <c r="UMG843" s="120"/>
      <c r="UMH843" s="120"/>
      <c r="UMI843" s="120"/>
      <c r="UMJ843" s="120"/>
      <c r="UMK843" s="120"/>
      <c r="UML843" s="120"/>
      <c r="UMM843" s="120"/>
      <c r="UMN843" s="120"/>
      <c r="UMO843" s="120"/>
      <c r="UMP843" s="120"/>
      <c r="UMQ843" s="120"/>
      <c r="UMR843" s="120"/>
      <c r="UMS843" s="120"/>
      <c r="UMT843" s="120"/>
      <c r="UMU843" s="120"/>
      <c r="UMV843" s="120"/>
      <c r="UMW843" s="120"/>
      <c r="UMX843" s="120"/>
      <c r="UMY843" s="120"/>
      <c r="UMZ843" s="120"/>
      <c r="UNA843" s="120"/>
      <c r="UNB843" s="120"/>
      <c r="UNC843" s="120"/>
      <c r="UND843" s="120"/>
      <c r="UNE843" s="120"/>
      <c r="UNF843" s="120"/>
      <c r="UNG843" s="120"/>
      <c r="UNH843" s="120"/>
      <c r="UNI843" s="120"/>
      <c r="UNJ843" s="120"/>
      <c r="UNK843" s="120"/>
      <c r="UNL843" s="120"/>
      <c r="UNM843" s="120"/>
      <c r="UNN843" s="120"/>
      <c r="UNO843" s="120"/>
      <c r="UNP843" s="120"/>
      <c r="UNQ843" s="120"/>
      <c r="UNR843" s="120"/>
      <c r="UNS843" s="120"/>
      <c r="UNT843" s="120"/>
      <c r="UNU843" s="120"/>
      <c r="UNV843" s="120"/>
      <c r="UNW843" s="120"/>
      <c r="UNX843" s="120"/>
      <c r="UNY843" s="120"/>
      <c r="UNZ843" s="120"/>
      <c r="UOA843" s="120"/>
      <c r="UOB843" s="120"/>
      <c r="UOC843" s="120"/>
      <c r="UOD843" s="120"/>
      <c r="UOE843" s="120"/>
      <c r="UOF843" s="120"/>
      <c r="UOG843" s="120"/>
      <c r="UOH843" s="120"/>
      <c r="UOI843" s="120"/>
      <c r="UOJ843" s="120"/>
      <c r="UOK843" s="120"/>
      <c r="UOL843" s="120"/>
      <c r="UOM843" s="120"/>
      <c r="UON843" s="120"/>
      <c r="UOO843" s="120"/>
      <c r="UOP843" s="120"/>
      <c r="UOQ843" s="120"/>
      <c r="UOR843" s="120"/>
      <c r="UOS843" s="120"/>
      <c r="UOT843" s="120"/>
      <c r="UOU843" s="120"/>
      <c r="UOV843" s="120"/>
      <c r="UOW843" s="120"/>
      <c r="UOX843" s="120"/>
      <c r="UOY843" s="120"/>
      <c r="UOZ843" s="120"/>
      <c r="UPA843" s="120"/>
      <c r="UPB843" s="120"/>
      <c r="UPC843" s="120"/>
      <c r="UPD843" s="120"/>
      <c r="UPE843" s="120"/>
      <c r="UPF843" s="120"/>
      <c r="UPG843" s="120"/>
      <c r="UPH843" s="120"/>
      <c r="UPI843" s="120"/>
      <c r="UPJ843" s="120"/>
      <c r="UPK843" s="120"/>
      <c r="UPL843" s="120"/>
      <c r="UPM843" s="120"/>
      <c r="UPN843" s="120"/>
      <c r="UPO843" s="120"/>
      <c r="UPP843" s="120"/>
      <c r="UPQ843" s="120"/>
      <c r="UPR843" s="120"/>
      <c r="UPS843" s="120"/>
      <c r="UPT843" s="120"/>
      <c r="UPU843" s="120"/>
      <c r="UPV843" s="120"/>
      <c r="UPW843" s="120"/>
      <c r="UPX843" s="120"/>
      <c r="UPY843" s="120"/>
      <c r="UPZ843" s="120"/>
      <c r="UQA843" s="120"/>
      <c r="UQB843" s="120"/>
      <c r="UQC843" s="120"/>
      <c r="UQD843" s="120"/>
      <c r="UQE843" s="120"/>
      <c r="UQF843" s="120"/>
      <c r="UQG843" s="120"/>
      <c r="UQH843" s="120"/>
      <c r="UQI843" s="120"/>
      <c r="UQJ843" s="120"/>
      <c r="UQK843" s="120"/>
      <c r="UQL843" s="120"/>
      <c r="UQM843" s="120"/>
      <c r="UQN843" s="120"/>
      <c r="UQO843" s="120"/>
      <c r="UQP843" s="120"/>
      <c r="UQQ843" s="120"/>
      <c r="UQR843" s="120"/>
      <c r="UQS843" s="120"/>
      <c r="UQT843" s="120"/>
      <c r="UQU843" s="120"/>
      <c r="UQV843" s="120"/>
      <c r="UQW843" s="120"/>
      <c r="UQX843" s="120"/>
      <c r="UQY843" s="120"/>
      <c r="UQZ843" s="120"/>
      <c r="URA843" s="120"/>
      <c r="URB843" s="120"/>
      <c r="URC843" s="120"/>
      <c r="URD843" s="120"/>
      <c r="URE843" s="120"/>
      <c r="URF843" s="120"/>
      <c r="URG843" s="120"/>
      <c r="URH843" s="120"/>
      <c r="URI843" s="120"/>
      <c r="URJ843" s="120"/>
      <c r="URK843" s="120"/>
      <c r="URL843" s="120"/>
      <c r="URM843" s="120"/>
      <c r="URN843" s="120"/>
      <c r="URO843" s="120"/>
      <c r="URP843" s="120"/>
      <c r="URQ843" s="120"/>
      <c r="URR843" s="120"/>
      <c r="URS843" s="120"/>
      <c r="URT843" s="120"/>
      <c r="URU843" s="120"/>
      <c r="URV843" s="120"/>
      <c r="URW843" s="120"/>
      <c r="URX843" s="120"/>
      <c r="URY843" s="120"/>
      <c r="URZ843" s="120"/>
      <c r="USA843" s="120"/>
      <c r="USB843" s="120"/>
      <c r="USC843" s="120"/>
      <c r="USD843" s="120"/>
      <c r="USE843" s="120"/>
      <c r="USF843" s="120"/>
      <c r="USG843" s="120"/>
      <c r="USH843" s="120"/>
      <c r="USI843" s="120"/>
      <c r="USJ843" s="120"/>
      <c r="USK843" s="120"/>
      <c r="USL843" s="120"/>
      <c r="USM843" s="120"/>
      <c r="USN843" s="120"/>
      <c r="USO843" s="120"/>
      <c r="USP843" s="120"/>
      <c r="USQ843" s="120"/>
      <c r="USR843" s="120"/>
      <c r="USS843" s="120"/>
      <c r="UST843" s="120"/>
      <c r="USU843" s="120"/>
      <c r="USV843" s="120"/>
      <c r="USW843" s="120"/>
      <c r="USX843" s="120"/>
      <c r="USY843" s="120"/>
      <c r="USZ843" s="120"/>
      <c r="UTA843" s="120"/>
      <c r="UTB843" s="120"/>
      <c r="UTC843" s="120"/>
      <c r="UTD843" s="120"/>
      <c r="UTE843" s="120"/>
      <c r="UTF843" s="120"/>
      <c r="UTG843" s="120"/>
      <c r="UTH843" s="120"/>
      <c r="UTI843" s="120"/>
      <c r="UTJ843" s="120"/>
      <c r="UTK843" s="120"/>
      <c r="UTL843" s="120"/>
      <c r="UTM843" s="120"/>
      <c r="UTN843" s="120"/>
      <c r="UTO843" s="120"/>
      <c r="UTP843" s="120"/>
      <c r="UTQ843" s="120"/>
      <c r="UTR843" s="120"/>
      <c r="UTS843" s="120"/>
      <c r="UTT843" s="120"/>
      <c r="UTU843" s="120"/>
      <c r="UTV843" s="120"/>
      <c r="UTW843" s="120"/>
      <c r="UTX843" s="120"/>
      <c r="UTY843" s="120"/>
      <c r="UTZ843" s="120"/>
      <c r="UUA843" s="120"/>
      <c r="UUB843" s="120"/>
      <c r="UUC843" s="120"/>
      <c r="UUD843" s="120"/>
      <c r="UUE843" s="120"/>
      <c r="UUF843" s="120"/>
      <c r="UUG843" s="120"/>
      <c r="UUH843" s="120"/>
      <c r="UUI843" s="120"/>
      <c r="UUJ843" s="120"/>
      <c r="UUK843" s="120"/>
      <c r="UUL843" s="120"/>
      <c r="UUM843" s="120"/>
      <c r="UUN843" s="120"/>
      <c r="UUO843" s="120"/>
      <c r="UUP843" s="120"/>
      <c r="UUQ843" s="120"/>
      <c r="UUR843" s="120"/>
      <c r="UUS843" s="120"/>
      <c r="UUT843" s="120"/>
      <c r="UUU843" s="120"/>
      <c r="UUV843" s="120"/>
      <c r="UUW843" s="120"/>
      <c r="UUX843" s="120"/>
      <c r="UUY843" s="120"/>
      <c r="UUZ843" s="120"/>
      <c r="UVA843" s="120"/>
      <c r="UVB843" s="120"/>
      <c r="UVC843" s="120"/>
      <c r="UVD843" s="120"/>
      <c r="UVE843" s="120"/>
      <c r="UVF843" s="120"/>
      <c r="UVG843" s="120"/>
      <c r="UVH843" s="120"/>
      <c r="UVI843" s="120"/>
      <c r="UVJ843" s="120"/>
      <c r="UVK843" s="120"/>
      <c r="UVL843" s="120"/>
      <c r="UVM843" s="120"/>
      <c r="UVN843" s="120"/>
      <c r="UVO843" s="120"/>
      <c r="UVP843" s="120"/>
      <c r="UVQ843" s="120"/>
      <c r="UVR843" s="120"/>
      <c r="UVS843" s="120"/>
      <c r="UVT843" s="120"/>
      <c r="UVU843" s="120"/>
      <c r="UVV843" s="120"/>
      <c r="UVW843" s="120"/>
      <c r="UVX843" s="120"/>
      <c r="UVY843" s="120"/>
      <c r="UVZ843" s="120"/>
      <c r="UWA843" s="120"/>
      <c r="UWB843" s="120"/>
      <c r="UWC843" s="120"/>
      <c r="UWD843" s="120"/>
      <c r="UWE843" s="120"/>
      <c r="UWF843" s="120"/>
      <c r="UWG843" s="120"/>
      <c r="UWH843" s="120"/>
      <c r="UWI843" s="120"/>
      <c r="UWJ843" s="120"/>
      <c r="UWK843" s="120"/>
      <c r="UWL843" s="120"/>
      <c r="UWM843" s="120"/>
      <c r="UWN843" s="120"/>
      <c r="UWO843" s="120"/>
      <c r="UWP843" s="120"/>
      <c r="UWQ843" s="120"/>
      <c r="UWR843" s="120"/>
      <c r="UWS843" s="120"/>
      <c r="UWT843" s="120"/>
      <c r="UWU843" s="120"/>
      <c r="UWV843" s="120"/>
      <c r="UWW843" s="120"/>
      <c r="UWX843" s="120"/>
      <c r="UWY843" s="120"/>
      <c r="UWZ843" s="120"/>
      <c r="UXA843" s="120"/>
      <c r="UXB843" s="120"/>
      <c r="UXC843" s="120"/>
      <c r="UXD843" s="120"/>
      <c r="UXE843" s="120"/>
      <c r="UXF843" s="120"/>
      <c r="UXG843" s="120"/>
      <c r="UXH843" s="120"/>
      <c r="UXI843" s="120"/>
      <c r="UXJ843" s="120"/>
      <c r="UXK843" s="120"/>
      <c r="UXL843" s="120"/>
      <c r="UXM843" s="120"/>
      <c r="UXN843" s="120"/>
      <c r="UXO843" s="120"/>
      <c r="UXP843" s="120"/>
      <c r="UXQ843" s="120"/>
      <c r="UXR843" s="120"/>
      <c r="UXS843" s="120"/>
      <c r="UXT843" s="120"/>
      <c r="UXU843" s="120"/>
      <c r="UXV843" s="120"/>
      <c r="UXW843" s="120"/>
      <c r="UXX843" s="120"/>
      <c r="UXY843" s="120"/>
      <c r="UXZ843" s="120"/>
      <c r="UYA843" s="120"/>
      <c r="UYB843" s="120"/>
      <c r="UYC843" s="120"/>
      <c r="UYD843" s="120"/>
      <c r="UYE843" s="120"/>
      <c r="UYF843" s="120"/>
      <c r="UYG843" s="120"/>
      <c r="UYH843" s="120"/>
      <c r="UYI843" s="120"/>
      <c r="UYJ843" s="120"/>
      <c r="UYK843" s="120"/>
      <c r="UYL843" s="120"/>
      <c r="UYM843" s="120"/>
      <c r="UYN843" s="120"/>
      <c r="UYO843" s="120"/>
      <c r="UYP843" s="120"/>
      <c r="UYQ843" s="120"/>
      <c r="UYR843" s="120"/>
      <c r="UYS843" s="120"/>
      <c r="UYT843" s="120"/>
      <c r="UYU843" s="120"/>
      <c r="UYV843" s="120"/>
      <c r="UYW843" s="120"/>
      <c r="UYX843" s="120"/>
      <c r="UYY843" s="120"/>
      <c r="UYZ843" s="120"/>
      <c r="UZA843" s="120"/>
      <c r="UZB843" s="120"/>
      <c r="UZC843" s="120"/>
      <c r="UZD843" s="120"/>
      <c r="UZE843" s="120"/>
      <c r="UZF843" s="120"/>
      <c r="UZG843" s="120"/>
      <c r="UZH843" s="120"/>
      <c r="UZI843" s="120"/>
      <c r="UZJ843" s="120"/>
      <c r="UZK843" s="120"/>
      <c r="UZL843" s="120"/>
      <c r="UZM843" s="120"/>
      <c r="UZN843" s="120"/>
      <c r="UZO843" s="120"/>
      <c r="UZP843" s="120"/>
      <c r="UZQ843" s="120"/>
      <c r="UZR843" s="120"/>
      <c r="UZS843" s="120"/>
      <c r="UZT843" s="120"/>
      <c r="UZU843" s="120"/>
      <c r="UZV843" s="120"/>
      <c r="UZW843" s="120"/>
      <c r="UZX843" s="120"/>
      <c r="UZY843" s="120"/>
      <c r="UZZ843" s="120"/>
      <c r="VAA843" s="120"/>
      <c r="VAB843" s="120"/>
      <c r="VAC843" s="120"/>
      <c r="VAD843" s="120"/>
      <c r="VAE843" s="120"/>
      <c r="VAF843" s="120"/>
      <c r="VAG843" s="120"/>
      <c r="VAH843" s="120"/>
      <c r="VAI843" s="120"/>
      <c r="VAJ843" s="120"/>
      <c r="VAK843" s="120"/>
      <c r="VAL843" s="120"/>
      <c r="VAM843" s="120"/>
      <c r="VAN843" s="120"/>
      <c r="VAO843" s="120"/>
      <c r="VAP843" s="120"/>
      <c r="VAQ843" s="120"/>
      <c r="VAR843" s="120"/>
      <c r="VAS843" s="120"/>
      <c r="VAT843" s="120"/>
      <c r="VAU843" s="120"/>
      <c r="VAV843" s="120"/>
      <c r="VAW843" s="120"/>
      <c r="VAX843" s="120"/>
      <c r="VAY843" s="120"/>
      <c r="VAZ843" s="120"/>
      <c r="VBA843" s="120"/>
      <c r="VBB843" s="120"/>
      <c r="VBC843" s="120"/>
      <c r="VBD843" s="120"/>
      <c r="VBE843" s="120"/>
      <c r="VBF843" s="120"/>
      <c r="VBG843" s="120"/>
      <c r="VBH843" s="120"/>
      <c r="VBI843" s="120"/>
      <c r="VBJ843" s="120"/>
      <c r="VBK843" s="120"/>
      <c r="VBL843" s="120"/>
      <c r="VBM843" s="120"/>
      <c r="VBN843" s="120"/>
      <c r="VBO843" s="120"/>
      <c r="VBP843" s="120"/>
      <c r="VBQ843" s="120"/>
      <c r="VBR843" s="120"/>
      <c r="VBS843" s="120"/>
      <c r="VBT843" s="120"/>
      <c r="VBU843" s="120"/>
      <c r="VBV843" s="120"/>
      <c r="VBW843" s="120"/>
      <c r="VBX843" s="120"/>
      <c r="VBY843" s="120"/>
      <c r="VBZ843" s="120"/>
      <c r="VCA843" s="120"/>
      <c r="VCB843" s="120"/>
      <c r="VCC843" s="120"/>
      <c r="VCD843" s="120"/>
      <c r="VCE843" s="120"/>
      <c r="VCF843" s="120"/>
      <c r="VCG843" s="120"/>
      <c r="VCH843" s="120"/>
      <c r="VCI843" s="120"/>
      <c r="VCJ843" s="120"/>
      <c r="VCK843" s="120"/>
      <c r="VCL843" s="120"/>
      <c r="VCM843" s="120"/>
      <c r="VCN843" s="120"/>
      <c r="VCO843" s="120"/>
      <c r="VCP843" s="120"/>
      <c r="VCQ843" s="120"/>
      <c r="VCR843" s="120"/>
      <c r="VCS843" s="120"/>
      <c r="VCT843" s="120"/>
      <c r="VCU843" s="120"/>
      <c r="VCV843" s="120"/>
      <c r="VCW843" s="120"/>
      <c r="VCX843" s="120"/>
      <c r="VCY843" s="120"/>
      <c r="VCZ843" s="120"/>
      <c r="VDA843" s="120"/>
      <c r="VDB843" s="120"/>
      <c r="VDC843" s="120"/>
      <c r="VDD843" s="120"/>
      <c r="VDE843" s="120"/>
      <c r="VDF843" s="120"/>
      <c r="VDG843" s="120"/>
      <c r="VDH843" s="120"/>
      <c r="VDI843" s="120"/>
      <c r="VDJ843" s="120"/>
      <c r="VDK843" s="120"/>
      <c r="VDL843" s="120"/>
      <c r="VDM843" s="120"/>
      <c r="VDN843" s="120"/>
      <c r="VDO843" s="120"/>
      <c r="VDP843" s="120"/>
      <c r="VDQ843" s="120"/>
      <c r="VDR843" s="120"/>
      <c r="VDS843" s="120"/>
      <c r="VDT843" s="120"/>
      <c r="VDU843" s="120"/>
      <c r="VDV843" s="120"/>
      <c r="VDW843" s="120"/>
      <c r="VDX843" s="120"/>
      <c r="VDY843" s="120"/>
      <c r="VDZ843" s="120"/>
      <c r="VEA843" s="120"/>
      <c r="VEB843" s="120"/>
      <c r="VEC843" s="120"/>
      <c r="VED843" s="120"/>
      <c r="VEE843" s="120"/>
      <c r="VEF843" s="120"/>
      <c r="VEG843" s="120"/>
      <c r="VEH843" s="120"/>
      <c r="VEI843" s="120"/>
      <c r="VEJ843" s="120"/>
      <c r="VEK843" s="120"/>
      <c r="VEL843" s="120"/>
      <c r="VEM843" s="120"/>
      <c r="VEN843" s="120"/>
      <c r="VEO843" s="120"/>
      <c r="VEP843" s="120"/>
      <c r="VEQ843" s="120"/>
      <c r="VER843" s="120"/>
      <c r="VES843" s="120"/>
      <c r="VET843" s="120"/>
      <c r="VEU843" s="120"/>
      <c r="VEV843" s="120"/>
      <c r="VEW843" s="120"/>
      <c r="VEX843" s="120"/>
      <c r="VEY843" s="120"/>
      <c r="VEZ843" s="120"/>
      <c r="VFA843" s="120"/>
      <c r="VFB843" s="120"/>
      <c r="VFC843" s="120"/>
      <c r="VFD843" s="120"/>
      <c r="VFE843" s="120"/>
      <c r="VFF843" s="120"/>
      <c r="VFG843" s="120"/>
      <c r="VFH843" s="120"/>
      <c r="VFI843" s="120"/>
      <c r="VFJ843" s="120"/>
      <c r="VFK843" s="120"/>
      <c r="VFL843" s="120"/>
      <c r="VFM843" s="120"/>
      <c r="VFN843" s="120"/>
      <c r="VFO843" s="120"/>
      <c r="VFP843" s="120"/>
      <c r="VFQ843" s="120"/>
      <c r="VFR843" s="120"/>
      <c r="VFS843" s="120"/>
      <c r="VFT843" s="120"/>
      <c r="VFU843" s="120"/>
      <c r="VFV843" s="120"/>
      <c r="VFW843" s="120"/>
      <c r="VFX843" s="120"/>
      <c r="VFY843" s="120"/>
      <c r="VFZ843" s="120"/>
      <c r="VGA843" s="120"/>
      <c r="VGB843" s="120"/>
      <c r="VGC843" s="120"/>
      <c r="VGD843" s="120"/>
      <c r="VGE843" s="120"/>
      <c r="VGF843" s="120"/>
      <c r="VGG843" s="120"/>
      <c r="VGH843" s="120"/>
      <c r="VGI843" s="120"/>
      <c r="VGJ843" s="120"/>
      <c r="VGK843" s="120"/>
      <c r="VGL843" s="120"/>
      <c r="VGM843" s="120"/>
      <c r="VGN843" s="120"/>
      <c r="VGO843" s="120"/>
      <c r="VGP843" s="120"/>
      <c r="VGQ843" s="120"/>
      <c r="VGR843" s="120"/>
      <c r="VGS843" s="120"/>
      <c r="VGT843" s="120"/>
      <c r="VGU843" s="120"/>
      <c r="VGV843" s="120"/>
      <c r="VGW843" s="120"/>
      <c r="VGX843" s="120"/>
      <c r="VGY843" s="120"/>
      <c r="VGZ843" s="120"/>
      <c r="VHA843" s="120"/>
      <c r="VHB843" s="120"/>
      <c r="VHC843" s="120"/>
      <c r="VHD843" s="120"/>
      <c r="VHE843" s="120"/>
      <c r="VHF843" s="120"/>
      <c r="VHG843" s="120"/>
      <c r="VHH843" s="120"/>
      <c r="VHI843" s="120"/>
      <c r="VHJ843" s="120"/>
      <c r="VHK843" s="120"/>
      <c r="VHL843" s="120"/>
      <c r="VHM843" s="120"/>
      <c r="VHN843" s="120"/>
      <c r="VHO843" s="120"/>
      <c r="VHP843" s="120"/>
      <c r="VHQ843" s="120"/>
      <c r="VHR843" s="120"/>
      <c r="VHS843" s="120"/>
      <c r="VHT843" s="120"/>
      <c r="VHU843" s="120"/>
      <c r="VHV843" s="120"/>
      <c r="VHW843" s="120"/>
      <c r="VHX843" s="120"/>
      <c r="VHY843" s="120"/>
      <c r="VHZ843" s="120"/>
      <c r="VIA843" s="120"/>
      <c r="VIB843" s="120"/>
      <c r="VIC843" s="120"/>
      <c r="VID843" s="120"/>
      <c r="VIE843" s="120"/>
      <c r="VIF843" s="120"/>
      <c r="VIG843" s="120"/>
      <c r="VIH843" s="120"/>
      <c r="VII843" s="120"/>
      <c r="VIJ843" s="120"/>
      <c r="VIK843" s="120"/>
      <c r="VIL843" s="120"/>
      <c r="VIM843" s="120"/>
      <c r="VIN843" s="120"/>
      <c r="VIO843" s="120"/>
      <c r="VIP843" s="120"/>
      <c r="VIQ843" s="120"/>
      <c r="VIR843" s="120"/>
      <c r="VIS843" s="120"/>
      <c r="VIT843" s="120"/>
      <c r="VIU843" s="120"/>
      <c r="VIV843" s="120"/>
      <c r="VIW843" s="120"/>
      <c r="VIX843" s="120"/>
      <c r="VIY843" s="120"/>
      <c r="VIZ843" s="120"/>
      <c r="VJA843" s="120"/>
      <c r="VJB843" s="120"/>
      <c r="VJC843" s="120"/>
      <c r="VJD843" s="120"/>
      <c r="VJE843" s="120"/>
      <c r="VJF843" s="120"/>
      <c r="VJG843" s="120"/>
      <c r="VJH843" s="120"/>
      <c r="VJI843" s="120"/>
      <c r="VJJ843" s="120"/>
      <c r="VJK843" s="120"/>
      <c r="VJL843" s="120"/>
      <c r="VJM843" s="120"/>
      <c r="VJN843" s="120"/>
      <c r="VJO843" s="120"/>
      <c r="VJP843" s="120"/>
      <c r="VJQ843" s="120"/>
      <c r="VJR843" s="120"/>
      <c r="VJS843" s="120"/>
      <c r="VJT843" s="120"/>
      <c r="VJU843" s="120"/>
      <c r="VJV843" s="120"/>
      <c r="VJW843" s="120"/>
      <c r="VJX843" s="120"/>
      <c r="VJY843" s="120"/>
      <c r="VJZ843" s="120"/>
      <c r="VKA843" s="120"/>
      <c r="VKB843" s="120"/>
      <c r="VKC843" s="120"/>
      <c r="VKD843" s="120"/>
      <c r="VKE843" s="120"/>
      <c r="VKF843" s="120"/>
      <c r="VKG843" s="120"/>
      <c r="VKH843" s="120"/>
      <c r="VKI843" s="120"/>
      <c r="VKJ843" s="120"/>
      <c r="VKK843" s="120"/>
      <c r="VKL843" s="120"/>
      <c r="VKM843" s="120"/>
      <c r="VKN843" s="120"/>
      <c r="VKO843" s="120"/>
      <c r="VKP843" s="120"/>
      <c r="VKQ843" s="120"/>
      <c r="VKR843" s="120"/>
      <c r="VKS843" s="120"/>
      <c r="VKT843" s="120"/>
      <c r="VKU843" s="120"/>
      <c r="VKV843" s="120"/>
      <c r="VKW843" s="120"/>
      <c r="VKX843" s="120"/>
      <c r="VKY843" s="120"/>
      <c r="VKZ843" s="120"/>
      <c r="VLA843" s="120"/>
      <c r="VLB843" s="120"/>
      <c r="VLC843" s="120"/>
      <c r="VLD843" s="120"/>
      <c r="VLE843" s="120"/>
      <c r="VLF843" s="120"/>
      <c r="VLG843" s="120"/>
      <c r="VLH843" s="120"/>
      <c r="VLI843" s="120"/>
      <c r="VLJ843" s="120"/>
      <c r="VLK843" s="120"/>
      <c r="VLL843" s="120"/>
      <c r="VLM843" s="120"/>
      <c r="VLN843" s="120"/>
      <c r="VLO843" s="120"/>
      <c r="VLP843" s="120"/>
      <c r="VLQ843" s="120"/>
      <c r="VLR843" s="120"/>
      <c r="VLS843" s="120"/>
      <c r="VLT843" s="120"/>
      <c r="VLU843" s="120"/>
      <c r="VLV843" s="120"/>
      <c r="VLW843" s="120"/>
      <c r="VLX843" s="120"/>
      <c r="VLY843" s="120"/>
      <c r="VLZ843" s="120"/>
      <c r="VMA843" s="120"/>
      <c r="VMB843" s="120"/>
      <c r="VMC843" s="120"/>
      <c r="VMD843" s="120"/>
      <c r="VME843" s="120"/>
      <c r="VMF843" s="120"/>
      <c r="VMG843" s="120"/>
      <c r="VMH843" s="120"/>
      <c r="VMI843" s="120"/>
      <c r="VMJ843" s="120"/>
      <c r="VMK843" s="120"/>
      <c r="VML843" s="120"/>
      <c r="VMM843" s="120"/>
      <c r="VMN843" s="120"/>
      <c r="VMO843" s="120"/>
      <c r="VMP843" s="120"/>
      <c r="VMQ843" s="120"/>
      <c r="VMR843" s="120"/>
      <c r="VMS843" s="120"/>
      <c r="VMT843" s="120"/>
      <c r="VMU843" s="120"/>
      <c r="VMV843" s="120"/>
      <c r="VMW843" s="120"/>
      <c r="VMX843" s="120"/>
      <c r="VMY843" s="120"/>
      <c r="VMZ843" s="120"/>
      <c r="VNA843" s="120"/>
      <c r="VNB843" s="120"/>
      <c r="VNC843" s="120"/>
      <c r="VND843" s="120"/>
      <c r="VNE843" s="120"/>
      <c r="VNF843" s="120"/>
      <c r="VNG843" s="120"/>
      <c r="VNH843" s="120"/>
      <c r="VNI843" s="120"/>
      <c r="VNJ843" s="120"/>
      <c r="VNK843" s="120"/>
      <c r="VNL843" s="120"/>
      <c r="VNM843" s="120"/>
      <c r="VNN843" s="120"/>
      <c r="VNO843" s="120"/>
      <c r="VNP843" s="120"/>
      <c r="VNQ843" s="120"/>
      <c r="VNR843" s="120"/>
      <c r="VNS843" s="120"/>
      <c r="VNT843" s="120"/>
      <c r="VNU843" s="120"/>
      <c r="VNV843" s="120"/>
      <c r="VNW843" s="120"/>
      <c r="VNX843" s="120"/>
      <c r="VNY843" s="120"/>
      <c r="VNZ843" s="120"/>
      <c r="VOA843" s="120"/>
      <c r="VOB843" s="120"/>
      <c r="VOC843" s="120"/>
      <c r="VOD843" s="120"/>
      <c r="VOE843" s="120"/>
      <c r="VOF843" s="120"/>
      <c r="VOG843" s="120"/>
      <c r="VOH843" s="120"/>
      <c r="VOI843" s="120"/>
      <c r="VOJ843" s="120"/>
      <c r="VOK843" s="120"/>
      <c r="VOL843" s="120"/>
      <c r="VOM843" s="120"/>
      <c r="VON843" s="120"/>
      <c r="VOO843" s="120"/>
      <c r="VOP843" s="120"/>
      <c r="VOQ843" s="120"/>
      <c r="VOR843" s="120"/>
      <c r="VOS843" s="120"/>
      <c r="VOT843" s="120"/>
      <c r="VOU843" s="120"/>
      <c r="VOV843" s="120"/>
      <c r="VOW843" s="120"/>
      <c r="VOX843" s="120"/>
      <c r="VOY843" s="120"/>
      <c r="VOZ843" s="120"/>
      <c r="VPA843" s="120"/>
      <c r="VPB843" s="120"/>
      <c r="VPC843" s="120"/>
      <c r="VPD843" s="120"/>
      <c r="VPE843" s="120"/>
      <c r="VPF843" s="120"/>
      <c r="VPG843" s="120"/>
      <c r="VPH843" s="120"/>
      <c r="VPI843" s="120"/>
      <c r="VPJ843" s="120"/>
      <c r="VPK843" s="120"/>
      <c r="VPL843" s="120"/>
      <c r="VPM843" s="120"/>
      <c r="VPN843" s="120"/>
      <c r="VPO843" s="120"/>
      <c r="VPP843" s="120"/>
      <c r="VPQ843" s="120"/>
      <c r="VPR843" s="120"/>
      <c r="VPS843" s="120"/>
      <c r="VPT843" s="120"/>
      <c r="VPU843" s="120"/>
      <c r="VPV843" s="120"/>
      <c r="VPW843" s="120"/>
      <c r="VPX843" s="120"/>
      <c r="VPY843" s="120"/>
      <c r="VPZ843" s="120"/>
      <c r="VQA843" s="120"/>
      <c r="VQB843" s="120"/>
      <c r="VQC843" s="120"/>
      <c r="VQD843" s="120"/>
      <c r="VQE843" s="120"/>
      <c r="VQF843" s="120"/>
      <c r="VQG843" s="120"/>
      <c r="VQH843" s="120"/>
      <c r="VQI843" s="120"/>
      <c r="VQJ843" s="120"/>
      <c r="VQK843" s="120"/>
      <c r="VQL843" s="120"/>
      <c r="VQM843" s="120"/>
      <c r="VQN843" s="120"/>
      <c r="VQO843" s="120"/>
      <c r="VQP843" s="120"/>
      <c r="VQQ843" s="120"/>
      <c r="VQR843" s="120"/>
      <c r="VQS843" s="120"/>
      <c r="VQT843" s="120"/>
      <c r="VQU843" s="120"/>
      <c r="VQV843" s="120"/>
      <c r="VQW843" s="120"/>
      <c r="VQX843" s="120"/>
      <c r="VQY843" s="120"/>
      <c r="VQZ843" s="120"/>
      <c r="VRA843" s="120"/>
      <c r="VRB843" s="120"/>
      <c r="VRC843" s="120"/>
      <c r="VRD843" s="120"/>
      <c r="VRE843" s="120"/>
      <c r="VRF843" s="120"/>
      <c r="VRG843" s="120"/>
      <c r="VRH843" s="120"/>
      <c r="VRI843" s="120"/>
      <c r="VRJ843" s="120"/>
      <c r="VRK843" s="120"/>
      <c r="VRL843" s="120"/>
      <c r="VRM843" s="120"/>
      <c r="VRN843" s="120"/>
      <c r="VRO843" s="120"/>
      <c r="VRP843" s="120"/>
      <c r="VRQ843" s="120"/>
      <c r="VRR843" s="120"/>
      <c r="VRS843" s="120"/>
      <c r="VRT843" s="120"/>
      <c r="VRU843" s="120"/>
      <c r="VRV843" s="120"/>
      <c r="VRW843" s="120"/>
      <c r="VRX843" s="120"/>
      <c r="VRY843" s="120"/>
      <c r="VRZ843" s="120"/>
      <c r="VSA843" s="120"/>
      <c r="VSB843" s="120"/>
      <c r="VSC843" s="120"/>
      <c r="VSD843" s="120"/>
      <c r="VSE843" s="120"/>
      <c r="VSF843" s="120"/>
      <c r="VSG843" s="120"/>
      <c r="VSH843" s="120"/>
      <c r="VSI843" s="120"/>
      <c r="VSJ843" s="120"/>
      <c r="VSK843" s="120"/>
      <c r="VSL843" s="120"/>
      <c r="VSM843" s="120"/>
      <c r="VSN843" s="120"/>
      <c r="VSO843" s="120"/>
      <c r="VSP843" s="120"/>
      <c r="VSQ843" s="120"/>
      <c r="VSR843" s="120"/>
      <c r="VSS843" s="120"/>
      <c r="VST843" s="120"/>
      <c r="VSU843" s="120"/>
      <c r="VSV843" s="120"/>
      <c r="VSW843" s="120"/>
      <c r="VSX843" s="120"/>
      <c r="VSY843" s="120"/>
      <c r="VSZ843" s="120"/>
      <c r="VTA843" s="120"/>
      <c r="VTB843" s="120"/>
      <c r="VTC843" s="120"/>
      <c r="VTD843" s="120"/>
      <c r="VTE843" s="120"/>
      <c r="VTF843" s="120"/>
      <c r="VTG843" s="120"/>
      <c r="VTH843" s="120"/>
      <c r="VTI843" s="120"/>
      <c r="VTJ843" s="120"/>
      <c r="VTK843" s="120"/>
      <c r="VTL843" s="120"/>
      <c r="VTM843" s="120"/>
      <c r="VTN843" s="120"/>
      <c r="VTO843" s="120"/>
      <c r="VTP843" s="120"/>
      <c r="VTQ843" s="120"/>
      <c r="VTR843" s="120"/>
      <c r="VTS843" s="120"/>
      <c r="VTT843" s="120"/>
      <c r="VTU843" s="120"/>
      <c r="VTV843" s="120"/>
      <c r="VTW843" s="120"/>
      <c r="VTX843" s="120"/>
      <c r="VTY843" s="120"/>
      <c r="VTZ843" s="120"/>
      <c r="VUA843" s="120"/>
      <c r="VUB843" s="120"/>
      <c r="VUC843" s="120"/>
      <c r="VUD843" s="120"/>
      <c r="VUE843" s="120"/>
      <c r="VUF843" s="120"/>
      <c r="VUG843" s="120"/>
      <c r="VUH843" s="120"/>
      <c r="VUI843" s="120"/>
      <c r="VUJ843" s="120"/>
      <c r="VUK843" s="120"/>
      <c r="VUL843" s="120"/>
      <c r="VUM843" s="120"/>
      <c r="VUN843" s="120"/>
      <c r="VUO843" s="120"/>
      <c r="VUP843" s="120"/>
      <c r="VUQ843" s="120"/>
      <c r="VUR843" s="120"/>
      <c r="VUS843" s="120"/>
      <c r="VUT843" s="120"/>
      <c r="VUU843" s="120"/>
      <c r="VUV843" s="120"/>
      <c r="VUW843" s="120"/>
      <c r="VUX843" s="120"/>
      <c r="VUY843" s="120"/>
      <c r="VUZ843" s="120"/>
      <c r="VVA843" s="120"/>
      <c r="VVB843" s="120"/>
      <c r="VVC843" s="120"/>
      <c r="VVD843" s="120"/>
      <c r="VVE843" s="120"/>
      <c r="VVF843" s="120"/>
      <c r="VVG843" s="120"/>
      <c r="VVH843" s="120"/>
      <c r="VVI843" s="120"/>
      <c r="VVJ843" s="120"/>
      <c r="VVK843" s="120"/>
      <c r="VVL843" s="120"/>
      <c r="VVM843" s="120"/>
      <c r="VVN843" s="120"/>
      <c r="VVO843" s="120"/>
      <c r="VVP843" s="120"/>
      <c r="VVQ843" s="120"/>
      <c r="VVR843" s="120"/>
      <c r="VVS843" s="120"/>
      <c r="VVT843" s="120"/>
      <c r="VVU843" s="120"/>
      <c r="VVV843" s="120"/>
      <c r="VVW843" s="120"/>
      <c r="VVX843" s="120"/>
      <c r="VVY843" s="120"/>
      <c r="VVZ843" s="120"/>
      <c r="VWA843" s="120"/>
      <c r="VWB843" s="120"/>
      <c r="VWC843" s="120"/>
      <c r="VWD843" s="120"/>
      <c r="VWE843" s="120"/>
      <c r="VWF843" s="120"/>
      <c r="VWG843" s="120"/>
      <c r="VWH843" s="120"/>
      <c r="VWI843" s="120"/>
      <c r="VWJ843" s="120"/>
      <c r="VWK843" s="120"/>
      <c r="VWL843" s="120"/>
      <c r="VWM843" s="120"/>
      <c r="VWN843" s="120"/>
      <c r="VWO843" s="120"/>
      <c r="VWP843" s="120"/>
      <c r="VWQ843" s="120"/>
      <c r="VWR843" s="120"/>
      <c r="VWS843" s="120"/>
      <c r="VWT843" s="120"/>
      <c r="VWU843" s="120"/>
      <c r="VWV843" s="120"/>
      <c r="VWW843" s="120"/>
      <c r="VWX843" s="120"/>
      <c r="VWY843" s="120"/>
      <c r="VWZ843" s="120"/>
      <c r="VXA843" s="120"/>
      <c r="VXB843" s="120"/>
      <c r="VXC843" s="120"/>
      <c r="VXD843" s="120"/>
      <c r="VXE843" s="120"/>
      <c r="VXF843" s="120"/>
      <c r="VXG843" s="120"/>
      <c r="VXH843" s="120"/>
      <c r="VXI843" s="120"/>
      <c r="VXJ843" s="120"/>
      <c r="VXK843" s="120"/>
      <c r="VXL843" s="120"/>
      <c r="VXM843" s="120"/>
      <c r="VXN843" s="120"/>
      <c r="VXO843" s="120"/>
      <c r="VXP843" s="120"/>
      <c r="VXQ843" s="120"/>
      <c r="VXR843" s="120"/>
      <c r="VXS843" s="120"/>
      <c r="VXT843" s="120"/>
      <c r="VXU843" s="120"/>
      <c r="VXV843" s="120"/>
      <c r="VXW843" s="120"/>
      <c r="VXX843" s="120"/>
      <c r="VXY843" s="120"/>
      <c r="VXZ843" s="120"/>
      <c r="VYA843" s="120"/>
      <c r="VYB843" s="120"/>
      <c r="VYC843" s="120"/>
      <c r="VYD843" s="120"/>
      <c r="VYE843" s="120"/>
      <c r="VYF843" s="120"/>
      <c r="VYG843" s="120"/>
      <c r="VYH843" s="120"/>
      <c r="VYI843" s="120"/>
      <c r="VYJ843" s="120"/>
      <c r="VYK843" s="120"/>
      <c r="VYL843" s="120"/>
      <c r="VYM843" s="120"/>
      <c r="VYN843" s="120"/>
      <c r="VYO843" s="120"/>
      <c r="VYP843" s="120"/>
      <c r="VYQ843" s="120"/>
      <c r="VYR843" s="120"/>
      <c r="VYS843" s="120"/>
      <c r="VYT843" s="120"/>
      <c r="VYU843" s="120"/>
      <c r="VYV843" s="120"/>
      <c r="VYW843" s="120"/>
      <c r="VYX843" s="120"/>
      <c r="VYY843" s="120"/>
      <c r="VYZ843" s="120"/>
      <c r="VZA843" s="120"/>
      <c r="VZB843" s="120"/>
      <c r="VZC843" s="120"/>
      <c r="VZD843" s="120"/>
      <c r="VZE843" s="120"/>
      <c r="VZF843" s="120"/>
      <c r="VZG843" s="120"/>
      <c r="VZH843" s="120"/>
      <c r="VZI843" s="120"/>
      <c r="VZJ843" s="120"/>
      <c r="VZK843" s="120"/>
      <c r="VZL843" s="120"/>
      <c r="VZM843" s="120"/>
      <c r="VZN843" s="120"/>
      <c r="VZO843" s="120"/>
      <c r="VZP843" s="120"/>
      <c r="VZQ843" s="120"/>
      <c r="VZR843" s="120"/>
      <c r="VZS843" s="120"/>
      <c r="VZT843" s="120"/>
      <c r="VZU843" s="120"/>
      <c r="VZV843" s="120"/>
      <c r="VZW843" s="120"/>
      <c r="VZX843" s="120"/>
      <c r="VZY843" s="120"/>
      <c r="VZZ843" s="120"/>
      <c r="WAA843" s="120"/>
      <c r="WAB843" s="120"/>
      <c r="WAC843" s="120"/>
      <c r="WAD843" s="120"/>
      <c r="WAE843" s="120"/>
      <c r="WAF843" s="120"/>
      <c r="WAG843" s="120"/>
      <c r="WAH843" s="120"/>
      <c r="WAI843" s="120"/>
      <c r="WAJ843" s="120"/>
      <c r="WAK843" s="120"/>
      <c r="WAL843" s="120"/>
      <c r="WAM843" s="120"/>
      <c r="WAN843" s="120"/>
      <c r="WAO843" s="120"/>
      <c r="WAP843" s="120"/>
      <c r="WAQ843" s="120"/>
      <c r="WAR843" s="120"/>
      <c r="WAS843" s="120"/>
      <c r="WAT843" s="120"/>
      <c r="WAU843" s="120"/>
      <c r="WAV843" s="120"/>
      <c r="WAW843" s="120"/>
      <c r="WAX843" s="120"/>
      <c r="WAY843" s="120"/>
      <c r="WAZ843" s="120"/>
      <c r="WBA843" s="120"/>
      <c r="WBB843" s="120"/>
      <c r="WBC843" s="120"/>
      <c r="WBD843" s="120"/>
      <c r="WBE843" s="120"/>
      <c r="WBF843" s="120"/>
      <c r="WBG843" s="120"/>
      <c r="WBH843" s="120"/>
      <c r="WBI843" s="120"/>
      <c r="WBJ843" s="120"/>
      <c r="WBK843" s="120"/>
      <c r="WBL843" s="120"/>
      <c r="WBM843" s="120"/>
      <c r="WBN843" s="120"/>
      <c r="WBO843" s="120"/>
      <c r="WBP843" s="120"/>
      <c r="WBQ843" s="120"/>
      <c r="WBR843" s="120"/>
      <c r="WBS843" s="120"/>
      <c r="WBT843" s="120"/>
      <c r="WBU843" s="120"/>
      <c r="WBV843" s="120"/>
      <c r="WBW843" s="120"/>
      <c r="WBX843" s="120"/>
      <c r="WBY843" s="120"/>
      <c r="WBZ843" s="120"/>
      <c r="WCA843" s="120"/>
      <c r="WCB843" s="120"/>
      <c r="WCC843" s="120"/>
      <c r="WCD843" s="120"/>
      <c r="WCE843" s="120"/>
      <c r="WCF843" s="120"/>
      <c r="WCG843" s="120"/>
      <c r="WCH843" s="120"/>
      <c r="WCI843" s="120"/>
      <c r="WCJ843" s="120"/>
      <c r="WCK843" s="120"/>
      <c r="WCL843" s="120"/>
      <c r="WCM843" s="120"/>
      <c r="WCN843" s="120"/>
      <c r="WCO843" s="120"/>
      <c r="WCP843" s="120"/>
      <c r="WCQ843" s="120"/>
      <c r="WCR843" s="120"/>
      <c r="WCS843" s="120"/>
      <c r="WCT843" s="120"/>
      <c r="WCU843" s="120"/>
      <c r="WCV843" s="120"/>
      <c r="WCW843" s="120"/>
      <c r="WCX843" s="120"/>
      <c r="WCY843" s="120"/>
      <c r="WCZ843" s="120"/>
      <c r="WDA843" s="120"/>
      <c r="WDB843" s="120"/>
      <c r="WDC843" s="120"/>
      <c r="WDD843" s="120"/>
      <c r="WDE843" s="120"/>
      <c r="WDF843" s="120"/>
      <c r="WDG843" s="120"/>
      <c r="WDH843" s="120"/>
      <c r="WDI843" s="120"/>
      <c r="WDJ843" s="120"/>
      <c r="WDK843" s="120"/>
      <c r="WDL843" s="120"/>
      <c r="WDM843" s="120"/>
      <c r="WDN843" s="120"/>
      <c r="WDO843" s="120"/>
      <c r="WDP843" s="120"/>
      <c r="WDQ843" s="120"/>
      <c r="WDR843" s="120"/>
      <c r="WDS843" s="120"/>
      <c r="WDT843" s="120"/>
      <c r="WDU843" s="120"/>
      <c r="WDV843" s="120"/>
      <c r="WDW843" s="120"/>
      <c r="WDX843" s="120"/>
      <c r="WDY843" s="120"/>
      <c r="WDZ843" s="120"/>
      <c r="WEA843" s="120"/>
      <c r="WEB843" s="120"/>
      <c r="WEC843" s="120"/>
      <c r="WED843" s="120"/>
      <c r="WEE843" s="120"/>
      <c r="WEF843" s="120"/>
      <c r="WEG843" s="120"/>
      <c r="WEH843" s="120"/>
      <c r="WEI843" s="120"/>
      <c r="WEJ843" s="120"/>
      <c r="WEK843" s="120"/>
      <c r="WEL843" s="120"/>
      <c r="WEM843" s="120"/>
      <c r="WEN843" s="120"/>
      <c r="WEO843" s="120"/>
      <c r="WEP843" s="120"/>
      <c r="WEQ843" s="120"/>
      <c r="WER843" s="120"/>
      <c r="WES843" s="120"/>
      <c r="WET843" s="120"/>
      <c r="WEU843" s="120"/>
      <c r="WEV843" s="120"/>
      <c r="WEW843" s="120"/>
      <c r="WEX843" s="120"/>
      <c r="WEY843" s="120"/>
      <c r="WEZ843" s="120"/>
      <c r="WFA843" s="120"/>
      <c r="WFB843" s="120"/>
      <c r="WFC843" s="120"/>
      <c r="WFD843" s="120"/>
      <c r="WFE843" s="120"/>
      <c r="WFF843" s="120"/>
      <c r="WFG843" s="120"/>
      <c r="WFH843" s="120"/>
      <c r="WFI843" s="120"/>
      <c r="WFJ843" s="120"/>
      <c r="WFK843" s="120"/>
      <c r="WFL843" s="120"/>
      <c r="WFM843" s="120"/>
      <c r="WFN843" s="120"/>
      <c r="WFO843" s="120"/>
      <c r="WFP843" s="120"/>
      <c r="WFQ843" s="120"/>
      <c r="WFR843" s="120"/>
      <c r="WFS843" s="120"/>
      <c r="WFT843" s="120"/>
      <c r="WFU843" s="120"/>
      <c r="WFV843" s="120"/>
      <c r="WFW843" s="120"/>
      <c r="WFX843" s="120"/>
      <c r="WFY843" s="120"/>
      <c r="WFZ843" s="120"/>
      <c r="WGA843" s="120"/>
      <c r="WGB843" s="120"/>
      <c r="WGC843" s="120"/>
      <c r="WGD843" s="120"/>
      <c r="WGE843" s="120"/>
      <c r="WGF843" s="120"/>
      <c r="WGG843" s="120"/>
      <c r="WGH843" s="120"/>
      <c r="WGI843" s="120"/>
      <c r="WGJ843" s="120"/>
      <c r="WGK843" s="120"/>
      <c r="WGL843" s="120"/>
      <c r="WGM843" s="120"/>
      <c r="WGN843" s="120"/>
      <c r="WGO843" s="120"/>
      <c r="WGP843" s="120"/>
      <c r="WGQ843" s="120"/>
      <c r="WGR843" s="120"/>
      <c r="WGS843" s="120"/>
      <c r="WGT843" s="120"/>
      <c r="WGU843" s="120"/>
      <c r="WGV843" s="120"/>
      <c r="WGW843" s="120"/>
      <c r="WGX843" s="120"/>
      <c r="WGY843" s="120"/>
      <c r="WGZ843" s="120"/>
      <c r="WHA843" s="120"/>
      <c r="WHB843" s="120"/>
      <c r="WHC843" s="120"/>
      <c r="WHD843" s="120"/>
      <c r="WHE843" s="120"/>
      <c r="WHF843" s="120"/>
      <c r="WHG843" s="120"/>
      <c r="WHH843" s="120"/>
      <c r="WHI843" s="120"/>
      <c r="WHJ843" s="120"/>
      <c r="WHK843" s="120"/>
      <c r="WHL843" s="120"/>
      <c r="WHM843" s="120"/>
      <c r="WHN843" s="120"/>
      <c r="WHO843" s="120"/>
      <c r="WHP843" s="120"/>
      <c r="WHQ843" s="120"/>
      <c r="WHR843" s="120"/>
      <c r="WHS843" s="120"/>
      <c r="WHT843" s="120"/>
      <c r="WHU843" s="120"/>
      <c r="WHV843" s="120"/>
      <c r="WHW843" s="120"/>
      <c r="WHX843" s="120"/>
      <c r="WHY843" s="120"/>
      <c r="WHZ843" s="120"/>
      <c r="WIA843" s="120"/>
      <c r="WIB843" s="120"/>
      <c r="WIC843" s="120"/>
      <c r="WID843" s="120"/>
      <c r="WIE843" s="120"/>
      <c r="WIF843" s="120"/>
      <c r="WIG843" s="120"/>
      <c r="WIH843" s="120"/>
      <c r="WII843" s="120"/>
      <c r="WIJ843" s="120"/>
      <c r="WIK843" s="120"/>
      <c r="WIL843" s="120"/>
      <c r="WIM843" s="120"/>
      <c r="WIN843" s="120"/>
      <c r="WIO843" s="120"/>
      <c r="WIP843" s="120"/>
      <c r="WIQ843" s="120"/>
      <c r="WIR843" s="120"/>
      <c r="WIS843" s="120"/>
      <c r="WIT843" s="120"/>
      <c r="WIU843" s="120"/>
      <c r="WIV843" s="120"/>
      <c r="WIW843" s="120"/>
      <c r="WIX843" s="120"/>
      <c r="WIY843" s="120"/>
      <c r="WIZ843" s="120"/>
      <c r="WJA843" s="120"/>
      <c r="WJB843" s="120"/>
      <c r="WJC843" s="120"/>
      <c r="WJD843" s="120"/>
      <c r="WJE843" s="120"/>
      <c r="WJF843" s="120"/>
      <c r="WJG843" s="120"/>
      <c r="WJH843" s="120"/>
      <c r="WJI843" s="120"/>
      <c r="WJJ843" s="120"/>
      <c r="WJK843" s="120"/>
      <c r="WJL843" s="120"/>
      <c r="WJM843" s="120"/>
      <c r="WJN843" s="120"/>
      <c r="WJO843" s="120"/>
      <c r="WJP843" s="120"/>
      <c r="WJQ843" s="120"/>
      <c r="WJR843" s="120"/>
      <c r="WJS843" s="120"/>
      <c r="WJT843" s="120"/>
      <c r="WJU843" s="120"/>
      <c r="WJV843" s="120"/>
      <c r="WJW843" s="120"/>
      <c r="WJX843" s="120"/>
      <c r="WJY843" s="120"/>
      <c r="WJZ843" s="120"/>
      <c r="WKA843" s="120"/>
      <c r="WKB843" s="120"/>
      <c r="WKC843" s="120"/>
      <c r="WKD843" s="120"/>
      <c r="WKE843" s="120"/>
      <c r="WKF843" s="120"/>
      <c r="WKG843" s="120"/>
      <c r="WKH843" s="120"/>
      <c r="WKI843" s="120"/>
      <c r="WKJ843" s="120"/>
      <c r="WKK843" s="120"/>
      <c r="WKL843" s="120"/>
      <c r="WKM843" s="120"/>
      <c r="WKN843" s="120"/>
      <c r="WKO843" s="120"/>
      <c r="WKP843" s="120"/>
      <c r="WKQ843" s="120"/>
      <c r="WKR843" s="120"/>
      <c r="WKS843" s="120"/>
      <c r="WKT843" s="120"/>
      <c r="WKU843" s="120"/>
      <c r="WKV843" s="120"/>
      <c r="WKW843" s="120"/>
      <c r="WKX843" s="120"/>
      <c r="WKY843" s="120"/>
      <c r="WKZ843" s="120"/>
      <c r="WLA843" s="120"/>
      <c r="WLB843" s="120"/>
      <c r="WLC843" s="120"/>
      <c r="WLD843" s="120"/>
      <c r="WLE843" s="120"/>
      <c r="WLF843" s="120"/>
      <c r="WLG843" s="120"/>
      <c r="WLH843" s="120"/>
      <c r="WLI843" s="120"/>
      <c r="WLJ843" s="120"/>
      <c r="WLK843" s="120"/>
      <c r="WLL843" s="120"/>
      <c r="WLM843" s="120"/>
      <c r="WLN843" s="120"/>
      <c r="WLO843" s="120"/>
      <c r="WLP843" s="120"/>
      <c r="WLQ843" s="120"/>
      <c r="WLR843" s="120"/>
      <c r="WLS843" s="120"/>
      <c r="WLT843" s="120"/>
      <c r="WLU843" s="120"/>
      <c r="WLV843" s="120"/>
      <c r="WLW843" s="120"/>
      <c r="WLX843" s="120"/>
      <c r="WLY843" s="120"/>
      <c r="WLZ843" s="120"/>
      <c r="WMA843" s="120"/>
      <c r="WMB843" s="120"/>
      <c r="WMC843" s="120"/>
      <c r="WMD843" s="120"/>
      <c r="WME843" s="120"/>
      <c r="WMF843" s="120"/>
      <c r="WMG843" s="120"/>
      <c r="WMH843" s="120"/>
      <c r="WMI843" s="120"/>
      <c r="WMJ843" s="120"/>
      <c r="WMK843" s="120"/>
      <c r="WML843" s="120"/>
      <c r="WMM843" s="120"/>
      <c r="WMN843" s="120"/>
      <c r="WMO843" s="120"/>
      <c r="WMP843" s="120"/>
      <c r="WMQ843" s="120"/>
      <c r="WMR843" s="120"/>
      <c r="WMS843" s="120"/>
      <c r="WMT843" s="120"/>
      <c r="WMU843" s="120"/>
      <c r="WMV843" s="120"/>
      <c r="WMW843" s="120"/>
      <c r="WMX843" s="120"/>
      <c r="WMY843" s="120"/>
      <c r="WMZ843" s="120"/>
      <c r="WNA843" s="120"/>
      <c r="WNB843" s="120"/>
      <c r="WNC843" s="120"/>
      <c r="WND843" s="120"/>
      <c r="WNE843" s="120"/>
      <c r="WNF843" s="120"/>
      <c r="WNG843" s="120"/>
      <c r="WNH843" s="120"/>
      <c r="WNI843" s="120"/>
      <c r="WNJ843" s="120"/>
      <c r="WNK843" s="120"/>
      <c r="WNL843" s="120"/>
      <c r="WNM843" s="120"/>
      <c r="WNN843" s="120"/>
      <c r="WNO843" s="120"/>
      <c r="WNP843" s="120"/>
      <c r="WNQ843" s="120"/>
      <c r="WNR843" s="120"/>
      <c r="WNS843" s="120"/>
      <c r="WNT843" s="120"/>
      <c r="WNU843" s="120"/>
      <c r="WNV843" s="120"/>
      <c r="WNW843" s="120"/>
      <c r="WNX843" s="120"/>
      <c r="WNY843" s="120"/>
      <c r="WNZ843" s="120"/>
      <c r="WOA843" s="120"/>
      <c r="WOB843" s="120"/>
      <c r="WOC843" s="120"/>
      <c r="WOD843" s="120"/>
      <c r="WOE843" s="120"/>
      <c r="WOF843" s="120"/>
      <c r="WOG843" s="120"/>
      <c r="WOH843" s="120"/>
      <c r="WOI843" s="120"/>
      <c r="WOJ843" s="120"/>
      <c r="WOK843" s="120"/>
      <c r="WOL843" s="120"/>
      <c r="WOM843" s="120"/>
      <c r="WON843" s="120"/>
      <c r="WOO843" s="120"/>
      <c r="WOP843" s="120"/>
      <c r="WOQ843" s="120"/>
      <c r="WOR843" s="120"/>
      <c r="WOS843" s="120"/>
      <c r="WOT843" s="120"/>
      <c r="WOU843" s="120"/>
      <c r="WOV843" s="120"/>
      <c r="WOW843" s="120"/>
      <c r="WOX843" s="120"/>
      <c r="WOY843" s="120"/>
      <c r="WOZ843" s="120"/>
      <c r="WPA843" s="120"/>
      <c r="WPB843" s="120"/>
      <c r="WPC843" s="120"/>
      <c r="WPD843" s="120"/>
      <c r="WPE843" s="120"/>
      <c r="WPF843" s="120"/>
      <c r="WPG843" s="120"/>
      <c r="WPH843" s="120"/>
      <c r="WPI843" s="120"/>
      <c r="WPJ843" s="120"/>
      <c r="WPK843" s="120"/>
      <c r="WPL843" s="120"/>
      <c r="WPM843" s="120"/>
      <c r="WPN843" s="120"/>
      <c r="WPO843" s="120"/>
      <c r="WPP843" s="120"/>
      <c r="WPQ843" s="120"/>
      <c r="WPR843" s="120"/>
      <c r="WPS843" s="120"/>
      <c r="WPT843" s="120"/>
      <c r="WPU843" s="120"/>
      <c r="WPV843" s="120"/>
      <c r="WPW843" s="120"/>
      <c r="WPX843" s="120"/>
      <c r="WPY843" s="120"/>
      <c r="WPZ843" s="120"/>
      <c r="WQA843" s="120"/>
      <c r="WQB843" s="120"/>
      <c r="WQC843" s="120"/>
      <c r="WQD843" s="120"/>
      <c r="WQE843" s="120"/>
      <c r="WQF843" s="120"/>
      <c r="WQG843" s="120"/>
      <c r="WQH843" s="120"/>
      <c r="WQI843" s="120"/>
      <c r="WQJ843" s="120"/>
      <c r="WQK843" s="120"/>
      <c r="WQL843" s="120"/>
      <c r="WQM843" s="120"/>
      <c r="WQN843" s="120"/>
      <c r="WQO843" s="120"/>
      <c r="WQP843" s="120"/>
      <c r="WQQ843" s="120"/>
      <c r="WQR843" s="120"/>
      <c r="WQS843" s="120"/>
      <c r="WQT843" s="120"/>
      <c r="WQU843" s="120"/>
      <c r="WQV843" s="120"/>
      <c r="WQW843" s="120"/>
      <c r="WQX843" s="120"/>
      <c r="WQY843" s="120"/>
      <c r="WQZ843" s="120"/>
      <c r="WRA843" s="120"/>
      <c r="WRB843" s="120"/>
      <c r="WRC843" s="120"/>
      <c r="WRD843" s="120"/>
      <c r="WRE843" s="120"/>
      <c r="WRF843" s="120"/>
      <c r="WRG843" s="120"/>
      <c r="WRH843" s="120"/>
      <c r="WRI843" s="120"/>
      <c r="WRJ843" s="120"/>
      <c r="WRK843" s="120"/>
      <c r="WRL843" s="120"/>
      <c r="WRM843" s="120"/>
      <c r="WRN843" s="120"/>
      <c r="WRO843" s="120"/>
      <c r="WRP843" s="120"/>
      <c r="WRQ843" s="120"/>
      <c r="WRR843" s="120"/>
      <c r="WRS843" s="120"/>
      <c r="WRT843" s="120"/>
      <c r="WRU843" s="120"/>
      <c r="WRV843" s="120"/>
      <c r="WRW843" s="120"/>
      <c r="WRX843" s="120"/>
      <c r="WRY843" s="120"/>
      <c r="WRZ843" s="120"/>
      <c r="WSA843" s="120"/>
      <c r="WSB843" s="120"/>
      <c r="WSC843" s="120"/>
      <c r="WSD843" s="120"/>
      <c r="WSE843" s="120"/>
      <c r="WSF843" s="120"/>
      <c r="WSG843" s="120"/>
      <c r="WSH843" s="120"/>
      <c r="WSI843" s="120"/>
      <c r="WSJ843" s="120"/>
      <c r="WSK843" s="120"/>
      <c r="WSL843" s="120"/>
      <c r="WSM843" s="120"/>
      <c r="WSN843" s="120"/>
      <c r="WSO843" s="120"/>
      <c r="WSP843" s="120"/>
      <c r="WSQ843" s="120"/>
      <c r="WSR843" s="120"/>
      <c r="WSS843" s="120"/>
      <c r="WST843" s="120"/>
      <c r="WSU843" s="120"/>
      <c r="WSV843" s="120"/>
      <c r="WSW843" s="120"/>
      <c r="WSX843" s="120"/>
      <c r="WSY843" s="120"/>
      <c r="WSZ843" s="120"/>
      <c r="WTA843" s="120"/>
      <c r="WTB843" s="120"/>
      <c r="WTC843" s="120"/>
      <c r="WTD843" s="120"/>
      <c r="WTE843" s="120"/>
      <c r="WTF843" s="120"/>
      <c r="WTG843" s="120"/>
      <c r="WTH843" s="120"/>
      <c r="WTI843" s="120"/>
      <c r="WTJ843" s="120"/>
      <c r="WTK843" s="120"/>
      <c r="WTL843" s="120"/>
      <c r="WTM843" s="120"/>
      <c r="WTN843" s="120"/>
      <c r="WTO843" s="120"/>
      <c r="WTP843" s="120"/>
      <c r="WTQ843" s="120"/>
      <c r="WTR843" s="120"/>
      <c r="WTS843" s="120"/>
      <c r="WTT843" s="120"/>
      <c r="WTU843" s="120"/>
      <c r="WTV843" s="120"/>
    </row>
    <row r="844" spans="4:16090" s="154" customFormat="1" ht="20.25" customHeight="1">
      <c r="D844" s="120"/>
      <c r="E844" s="120"/>
      <c r="F844" s="120"/>
      <c r="G844" s="120"/>
      <c r="H844" s="120"/>
      <c r="I844" s="120"/>
      <c r="J844" s="120"/>
      <c r="K844" s="120"/>
      <c r="L844" s="120"/>
      <c r="M844" s="120"/>
      <c r="N844" s="120"/>
      <c r="O844" s="120"/>
      <c r="P844" s="120"/>
      <c r="Q844" s="120"/>
      <c r="R844" s="120"/>
      <c r="S844" s="120"/>
      <c r="T844" s="120"/>
      <c r="U844" s="120"/>
      <c r="V844" s="120"/>
      <c r="W844" s="120"/>
      <c r="X844" s="120"/>
      <c r="Y844" s="120"/>
      <c r="Z844" s="120"/>
      <c r="AA844" s="120"/>
      <c r="AB844" s="120"/>
      <c r="AC844" s="120"/>
      <c r="AD844" s="120"/>
      <c r="AE844" s="120"/>
      <c r="AF844" s="120"/>
      <c r="AG844" s="120"/>
      <c r="AH844" s="120"/>
      <c r="AI844" s="120"/>
      <c r="AJ844" s="120"/>
      <c r="AK844" s="120"/>
      <c r="AL844" s="120"/>
      <c r="AM844" s="120"/>
      <c r="AN844" s="120"/>
      <c r="AO844" s="120"/>
      <c r="AP844" s="120"/>
      <c r="AQ844" s="120"/>
      <c r="AR844" s="120"/>
      <c r="AS844" s="120"/>
      <c r="AT844" s="120"/>
      <c r="AU844" s="120"/>
      <c r="AV844" s="120"/>
      <c r="AW844" s="120"/>
      <c r="AX844" s="120"/>
      <c r="AY844" s="120"/>
      <c r="AZ844" s="120"/>
      <c r="BA844" s="120"/>
      <c r="BB844" s="120"/>
      <c r="BC844" s="120"/>
      <c r="BD844" s="120"/>
      <c r="BE844" s="120"/>
      <c r="BF844" s="120"/>
      <c r="BG844" s="120"/>
      <c r="BH844" s="120"/>
      <c r="BI844" s="120"/>
      <c r="BJ844" s="120"/>
      <c r="BK844" s="120"/>
      <c r="BL844" s="120"/>
      <c r="BM844" s="120"/>
      <c r="BN844" s="120"/>
      <c r="BO844" s="120"/>
      <c r="BP844" s="120"/>
      <c r="BQ844" s="120"/>
      <c r="BR844" s="120"/>
      <c r="BS844" s="120"/>
      <c r="BT844" s="120"/>
      <c r="BU844" s="120"/>
      <c r="BV844" s="120"/>
      <c r="BW844" s="120"/>
      <c r="BX844" s="120"/>
      <c r="BY844" s="120"/>
      <c r="BZ844" s="120"/>
      <c r="CA844" s="120"/>
      <c r="CB844" s="120"/>
      <c r="CC844" s="120"/>
      <c r="CD844" s="120"/>
      <c r="CE844" s="120"/>
      <c r="CF844" s="120"/>
      <c r="CG844" s="120"/>
      <c r="CH844" s="120"/>
      <c r="CI844" s="120"/>
      <c r="CJ844" s="120"/>
      <c r="CK844" s="120"/>
      <c r="CL844" s="120"/>
      <c r="CM844" s="120"/>
      <c r="CN844" s="120"/>
      <c r="CO844" s="120"/>
      <c r="CP844" s="120"/>
      <c r="CQ844" s="120"/>
      <c r="CR844" s="120"/>
      <c r="CS844" s="120"/>
      <c r="CT844" s="120"/>
      <c r="CU844" s="120"/>
      <c r="CV844" s="120"/>
      <c r="CW844" s="120"/>
      <c r="CX844" s="120"/>
      <c r="CY844" s="120"/>
      <c r="CZ844" s="120"/>
      <c r="DA844" s="120"/>
      <c r="DB844" s="120"/>
      <c r="DC844" s="120"/>
      <c r="DD844" s="120"/>
      <c r="DE844" s="120"/>
      <c r="DF844" s="120"/>
      <c r="DG844" s="120"/>
      <c r="DH844" s="120"/>
      <c r="DI844" s="120"/>
      <c r="DJ844" s="120"/>
      <c r="DK844" s="120"/>
      <c r="DL844" s="120"/>
      <c r="DM844" s="120"/>
      <c r="DN844" s="120"/>
      <c r="DO844" s="120"/>
      <c r="DP844" s="120"/>
      <c r="DQ844" s="120"/>
      <c r="DR844" s="120"/>
      <c r="DS844" s="120"/>
      <c r="DT844" s="120"/>
      <c r="DU844" s="120"/>
      <c r="DV844" s="120"/>
      <c r="DW844" s="120"/>
      <c r="DX844" s="120"/>
      <c r="DY844" s="120"/>
      <c r="DZ844" s="120"/>
      <c r="EA844" s="120"/>
      <c r="EB844" s="120"/>
      <c r="EC844" s="120"/>
      <c r="ED844" s="120"/>
      <c r="EE844" s="120"/>
      <c r="EF844" s="120"/>
      <c r="EG844" s="120"/>
      <c r="EH844" s="120"/>
      <c r="EI844" s="120"/>
      <c r="EJ844" s="120"/>
      <c r="EK844" s="120"/>
      <c r="EL844" s="120"/>
      <c r="EM844" s="120"/>
      <c r="EN844" s="120"/>
      <c r="EO844" s="120"/>
      <c r="EP844" s="120"/>
      <c r="EQ844" s="120"/>
      <c r="ER844" s="120"/>
      <c r="ES844" s="120"/>
      <c r="ET844" s="120"/>
      <c r="EU844" s="120"/>
      <c r="EV844" s="120"/>
      <c r="EW844" s="120"/>
      <c r="EX844" s="120"/>
      <c r="EY844" s="120"/>
      <c r="EZ844" s="120"/>
      <c r="FA844" s="120"/>
      <c r="FB844" s="120"/>
      <c r="FC844" s="120"/>
      <c r="FD844" s="120"/>
      <c r="FE844" s="120"/>
      <c r="FF844" s="120"/>
      <c r="FG844" s="120"/>
      <c r="FH844" s="120"/>
      <c r="FI844" s="120"/>
      <c r="FJ844" s="120"/>
      <c r="FK844" s="120"/>
      <c r="FL844" s="120"/>
      <c r="FM844" s="120"/>
      <c r="FN844" s="120"/>
      <c r="FO844" s="120"/>
      <c r="FP844" s="120"/>
      <c r="FQ844" s="120"/>
      <c r="FR844" s="120"/>
      <c r="FS844" s="120"/>
      <c r="FT844" s="120"/>
      <c r="FU844" s="120"/>
      <c r="FV844" s="120"/>
      <c r="FW844" s="120"/>
      <c r="FX844" s="120"/>
      <c r="FY844" s="120"/>
      <c r="FZ844" s="120"/>
      <c r="GA844" s="120"/>
      <c r="GB844" s="120"/>
      <c r="GC844" s="120"/>
      <c r="GD844" s="120"/>
      <c r="GE844" s="120"/>
      <c r="GF844" s="120"/>
      <c r="GG844" s="120"/>
      <c r="GH844" s="120"/>
      <c r="GI844" s="120"/>
      <c r="GJ844" s="120"/>
      <c r="GK844" s="120"/>
      <c r="GL844" s="120"/>
      <c r="GM844" s="120"/>
      <c r="GN844" s="120"/>
      <c r="GO844" s="120"/>
      <c r="GP844" s="120"/>
      <c r="GQ844" s="120"/>
      <c r="GR844" s="120"/>
      <c r="GS844" s="120"/>
      <c r="GT844" s="120"/>
      <c r="GU844" s="120"/>
      <c r="GV844" s="120"/>
      <c r="GW844" s="120"/>
      <c r="GX844" s="120"/>
      <c r="GY844" s="120"/>
      <c r="GZ844" s="120"/>
      <c r="HA844" s="120"/>
      <c r="HB844" s="120"/>
      <c r="HC844" s="120"/>
      <c r="HD844" s="120"/>
      <c r="HE844" s="120"/>
      <c r="HF844" s="120"/>
      <c r="HG844" s="120"/>
      <c r="HH844" s="120"/>
      <c r="HI844" s="120"/>
      <c r="HJ844" s="120"/>
      <c r="HK844" s="120"/>
      <c r="HL844" s="120"/>
      <c r="HM844" s="120"/>
      <c r="HN844" s="120"/>
      <c r="HO844" s="120"/>
      <c r="HP844" s="120"/>
      <c r="HQ844" s="120"/>
      <c r="HR844" s="120"/>
      <c r="HS844" s="120"/>
      <c r="HT844" s="120"/>
      <c r="HU844" s="120"/>
      <c r="HV844" s="120"/>
      <c r="HW844" s="120"/>
      <c r="HX844" s="120"/>
      <c r="HY844" s="120"/>
      <c r="HZ844" s="120"/>
      <c r="IA844" s="120"/>
      <c r="IB844" s="120"/>
      <c r="IC844" s="120"/>
      <c r="ID844" s="120"/>
      <c r="IE844" s="120"/>
      <c r="IF844" s="120"/>
      <c r="IG844" s="120"/>
      <c r="IH844" s="120"/>
      <c r="II844" s="120"/>
      <c r="IJ844" s="120"/>
      <c r="IK844" s="120"/>
      <c r="IL844" s="120"/>
      <c r="IM844" s="120"/>
      <c r="IN844" s="120"/>
      <c r="IO844" s="120"/>
      <c r="IP844" s="120"/>
      <c r="IQ844" s="120"/>
      <c r="IR844" s="120"/>
      <c r="IS844" s="120"/>
      <c r="IT844" s="120"/>
      <c r="IU844" s="120"/>
      <c r="IV844" s="120"/>
      <c r="IW844" s="120"/>
      <c r="IX844" s="120"/>
      <c r="IY844" s="120"/>
      <c r="IZ844" s="120"/>
      <c r="JA844" s="120"/>
      <c r="JB844" s="120"/>
      <c r="JC844" s="120"/>
      <c r="JD844" s="120"/>
      <c r="JE844" s="120"/>
      <c r="JF844" s="120"/>
      <c r="JG844" s="120"/>
      <c r="JH844" s="120"/>
      <c r="JI844" s="120"/>
      <c r="JJ844" s="120"/>
      <c r="JK844" s="120"/>
      <c r="JL844" s="120"/>
      <c r="JM844" s="120"/>
      <c r="JN844" s="120"/>
      <c r="JO844" s="120"/>
      <c r="JP844" s="120"/>
      <c r="JQ844" s="120"/>
      <c r="JR844" s="120"/>
      <c r="JS844" s="120"/>
      <c r="JT844" s="120"/>
      <c r="JU844" s="120"/>
      <c r="JV844" s="120"/>
      <c r="JW844" s="120"/>
      <c r="JX844" s="120"/>
      <c r="JY844" s="120"/>
      <c r="JZ844" s="120"/>
      <c r="KA844" s="120"/>
      <c r="KB844" s="120"/>
      <c r="KC844" s="120"/>
      <c r="KD844" s="120"/>
      <c r="KE844" s="120"/>
      <c r="KF844" s="120"/>
      <c r="KG844" s="120"/>
      <c r="KH844" s="120"/>
      <c r="KI844" s="120"/>
      <c r="KJ844" s="120"/>
      <c r="KK844" s="120"/>
      <c r="KL844" s="120"/>
      <c r="KM844" s="120"/>
      <c r="KN844" s="120"/>
      <c r="KO844" s="120"/>
      <c r="KP844" s="120"/>
      <c r="KQ844" s="120"/>
      <c r="KR844" s="120"/>
      <c r="KS844" s="120"/>
      <c r="KT844" s="120"/>
      <c r="KU844" s="120"/>
      <c r="KV844" s="120"/>
      <c r="KW844" s="120"/>
      <c r="KX844" s="120"/>
      <c r="KY844" s="120"/>
      <c r="KZ844" s="120"/>
      <c r="LA844" s="120"/>
      <c r="LB844" s="120"/>
      <c r="LC844" s="120"/>
      <c r="LD844" s="120"/>
      <c r="LE844" s="120"/>
      <c r="LF844" s="120"/>
      <c r="LG844" s="120"/>
      <c r="LH844" s="120"/>
      <c r="LI844" s="120"/>
      <c r="LJ844" s="120"/>
      <c r="LK844" s="120"/>
      <c r="LL844" s="120"/>
      <c r="LM844" s="120"/>
      <c r="LN844" s="120"/>
      <c r="LO844" s="120"/>
      <c r="LP844" s="120"/>
      <c r="LQ844" s="120"/>
      <c r="LR844" s="120"/>
      <c r="LS844" s="120"/>
      <c r="LT844" s="120"/>
      <c r="LU844" s="120"/>
      <c r="LV844" s="120"/>
      <c r="LW844" s="120"/>
      <c r="LX844" s="120"/>
      <c r="LY844" s="120"/>
      <c r="LZ844" s="120"/>
      <c r="MA844" s="120"/>
      <c r="MB844" s="120"/>
      <c r="MC844" s="120"/>
      <c r="MD844" s="120"/>
      <c r="ME844" s="120"/>
      <c r="MF844" s="120"/>
      <c r="MG844" s="120"/>
      <c r="MH844" s="120"/>
      <c r="MI844" s="120"/>
      <c r="MJ844" s="120"/>
      <c r="MK844" s="120"/>
      <c r="ML844" s="120"/>
      <c r="MM844" s="120"/>
      <c r="MN844" s="120"/>
      <c r="MO844" s="120"/>
      <c r="MP844" s="120"/>
      <c r="MQ844" s="120"/>
      <c r="MR844" s="120"/>
      <c r="MS844" s="120"/>
      <c r="MT844" s="120"/>
      <c r="MU844" s="120"/>
      <c r="MV844" s="120"/>
      <c r="MW844" s="120"/>
      <c r="MX844" s="120"/>
      <c r="MY844" s="120"/>
      <c r="MZ844" s="120"/>
      <c r="NA844" s="120"/>
      <c r="NB844" s="120"/>
      <c r="NC844" s="120"/>
      <c r="ND844" s="120"/>
      <c r="NE844" s="120"/>
      <c r="NF844" s="120"/>
      <c r="NG844" s="120"/>
      <c r="NH844" s="120"/>
      <c r="NI844" s="120"/>
      <c r="NJ844" s="120"/>
      <c r="NK844" s="120"/>
      <c r="NL844" s="120"/>
      <c r="NM844" s="120"/>
      <c r="NN844" s="120"/>
      <c r="NO844" s="120"/>
      <c r="NP844" s="120"/>
      <c r="NQ844" s="120"/>
      <c r="NR844" s="120"/>
      <c r="NS844" s="120"/>
      <c r="NT844" s="120"/>
      <c r="NU844" s="120"/>
      <c r="NV844" s="120"/>
      <c r="NW844" s="120"/>
      <c r="NX844" s="120"/>
      <c r="NY844" s="120"/>
      <c r="NZ844" s="120"/>
      <c r="OA844" s="120"/>
      <c r="OB844" s="120"/>
      <c r="OC844" s="120"/>
      <c r="OD844" s="120"/>
      <c r="OE844" s="120"/>
      <c r="OF844" s="120"/>
      <c r="OG844" s="120"/>
      <c r="OH844" s="120"/>
      <c r="OI844" s="120"/>
      <c r="OJ844" s="120"/>
      <c r="OK844" s="120"/>
      <c r="OL844" s="120"/>
      <c r="OM844" s="120"/>
      <c r="ON844" s="120"/>
      <c r="OO844" s="120"/>
      <c r="OP844" s="120"/>
      <c r="OQ844" s="120"/>
      <c r="OR844" s="120"/>
      <c r="OS844" s="120"/>
      <c r="OT844" s="120"/>
      <c r="OU844" s="120"/>
      <c r="OV844" s="120"/>
      <c r="OW844" s="120"/>
      <c r="OX844" s="120"/>
      <c r="OY844" s="120"/>
      <c r="OZ844" s="120"/>
      <c r="PA844" s="120"/>
      <c r="PB844" s="120"/>
      <c r="PC844" s="120"/>
      <c r="PD844" s="120"/>
      <c r="PE844" s="120"/>
      <c r="PF844" s="120"/>
      <c r="PG844" s="120"/>
      <c r="PH844" s="120"/>
      <c r="PI844" s="120"/>
      <c r="PJ844" s="120"/>
      <c r="PK844" s="120"/>
      <c r="PL844" s="120"/>
      <c r="PM844" s="120"/>
      <c r="PN844" s="120"/>
      <c r="PO844" s="120"/>
      <c r="PP844" s="120"/>
      <c r="PQ844" s="120"/>
      <c r="PR844" s="120"/>
      <c r="PS844" s="120"/>
      <c r="PT844" s="120"/>
      <c r="PU844" s="120"/>
      <c r="PV844" s="120"/>
      <c r="PW844" s="120"/>
      <c r="PX844" s="120"/>
      <c r="PY844" s="120"/>
      <c r="PZ844" s="120"/>
      <c r="QA844" s="120"/>
      <c r="QB844" s="120"/>
      <c r="QC844" s="120"/>
      <c r="QD844" s="120"/>
      <c r="QE844" s="120"/>
      <c r="QF844" s="120"/>
      <c r="QG844" s="120"/>
      <c r="QH844" s="120"/>
      <c r="QI844" s="120"/>
      <c r="QJ844" s="120"/>
      <c r="QK844" s="120"/>
      <c r="QL844" s="120"/>
      <c r="QM844" s="120"/>
      <c r="QN844" s="120"/>
      <c r="QO844" s="120"/>
      <c r="QP844" s="120"/>
      <c r="QQ844" s="120"/>
      <c r="QR844" s="120"/>
      <c r="QS844" s="120"/>
      <c r="QT844" s="120"/>
      <c r="QU844" s="120"/>
      <c r="QV844" s="120"/>
      <c r="QW844" s="120"/>
      <c r="QX844" s="120"/>
      <c r="QY844" s="120"/>
      <c r="QZ844" s="120"/>
      <c r="RA844" s="120"/>
      <c r="RB844" s="120"/>
      <c r="RC844" s="120"/>
      <c r="RD844" s="120"/>
      <c r="RE844" s="120"/>
      <c r="RF844" s="120"/>
      <c r="RG844" s="120"/>
      <c r="RH844" s="120"/>
      <c r="RI844" s="120"/>
      <c r="RJ844" s="120"/>
      <c r="RK844" s="120"/>
      <c r="RL844" s="120"/>
      <c r="RM844" s="120"/>
      <c r="RN844" s="120"/>
      <c r="RO844" s="120"/>
      <c r="RP844" s="120"/>
      <c r="RQ844" s="120"/>
      <c r="RR844" s="120"/>
      <c r="RS844" s="120"/>
      <c r="RT844" s="120"/>
      <c r="RU844" s="120"/>
      <c r="RV844" s="120"/>
      <c r="RW844" s="120"/>
      <c r="RX844" s="120"/>
      <c r="RY844" s="120"/>
      <c r="RZ844" s="120"/>
      <c r="SA844" s="120"/>
      <c r="SB844" s="120"/>
      <c r="SC844" s="120"/>
      <c r="SD844" s="120"/>
      <c r="SE844" s="120"/>
      <c r="SF844" s="120"/>
      <c r="SG844" s="120"/>
      <c r="SH844" s="120"/>
      <c r="SI844" s="120"/>
      <c r="SJ844" s="120"/>
      <c r="SK844" s="120"/>
      <c r="SL844" s="120"/>
      <c r="SM844" s="120"/>
      <c r="SN844" s="120"/>
      <c r="SO844" s="120"/>
      <c r="SP844" s="120"/>
      <c r="SQ844" s="120"/>
      <c r="SR844" s="120"/>
      <c r="SS844" s="120"/>
      <c r="ST844" s="120"/>
      <c r="SU844" s="120"/>
      <c r="SV844" s="120"/>
      <c r="SW844" s="120"/>
      <c r="SX844" s="120"/>
      <c r="SY844" s="120"/>
      <c r="SZ844" s="120"/>
      <c r="TA844" s="120"/>
      <c r="TB844" s="120"/>
      <c r="TC844" s="120"/>
      <c r="TD844" s="120"/>
      <c r="TE844" s="120"/>
      <c r="TF844" s="120"/>
      <c r="TG844" s="120"/>
      <c r="TH844" s="120"/>
      <c r="TI844" s="120"/>
      <c r="TJ844" s="120"/>
      <c r="TK844" s="120"/>
      <c r="TL844" s="120"/>
      <c r="TM844" s="120"/>
      <c r="TN844" s="120"/>
      <c r="TO844" s="120"/>
      <c r="TP844" s="120"/>
      <c r="TQ844" s="120"/>
      <c r="TR844" s="120"/>
      <c r="TS844" s="120"/>
      <c r="TT844" s="120"/>
      <c r="TU844" s="120"/>
      <c r="TV844" s="120"/>
      <c r="TW844" s="120"/>
      <c r="TX844" s="120"/>
      <c r="TY844" s="120"/>
      <c r="TZ844" s="120"/>
      <c r="UA844" s="120"/>
      <c r="UB844" s="120"/>
      <c r="UC844" s="120"/>
      <c r="UD844" s="120"/>
      <c r="UE844" s="120"/>
      <c r="UF844" s="120"/>
      <c r="UG844" s="120"/>
      <c r="UH844" s="120"/>
      <c r="UI844" s="120"/>
      <c r="UJ844" s="120"/>
      <c r="UK844" s="120"/>
      <c r="UL844" s="120"/>
      <c r="UM844" s="120"/>
      <c r="UN844" s="120"/>
      <c r="UO844" s="120"/>
      <c r="UP844" s="120"/>
      <c r="UQ844" s="120"/>
      <c r="UR844" s="120"/>
      <c r="US844" s="120"/>
      <c r="UT844" s="120"/>
      <c r="UU844" s="120"/>
      <c r="UV844" s="120"/>
      <c r="UW844" s="120"/>
      <c r="UX844" s="120"/>
      <c r="UY844" s="120"/>
      <c r="UZ844" s="120"/>
      <c r="VA844" s="120"/>
      <c r="VB844" s="120"/>
      <c r="VC844" s="120"/>
      <c r="VD844" s="120"/>
      <c r="VE844" s="120"/>
      <c r="VF844" s="120"/>
      <c r="VG844" s="120"/>
      <c r="VH844" s="120"/>
      <c r="VI844" s="120"/>
      <c r="VJ844" s="120"/>
      <c r="VK844" s="120"/>
      <c r="VL844" s="120"/>
      <c r="VM844" s="120"/>
      <c r="VN844" s="120"/>
      <c r="VO844" s="120"/>
      <c r="VP844" s="120"/>
      <c r="VQ844" s="120"/>
      <c r="VR844" s="120"/>
      <c r="VS844" s="120"/>
      <c r="VT844" s="120"/>
      <c r="VU844" s="120"/>
      <c r="VV844" s="120"/>
      <c r="VW844" s="120"/>
      <c r="VX844" s="120"/>
      <c r="VY844" s="120"/>
      <c r="VZ844" s="120"/>
      <c r="WA844" s="120"/>
      <c r="WB844" s="120"/>
      <c r="WC844" s="120"/>
      <c r="WD844" s="120"/>
      <c r="WE844" s="120"/>
      <c r="WF844" s="120"/>
      <c r="WG844" s="120"/>
      <c r="WH844" s="120"/>
      <c r="WI844" s="120"/>
      <c r="WJ844" s="120"/>
      <c r="WK844" s="120"/>
      <c r="WL844" s="120"/>
      <c r="WM844" s="120"/>
      <c r="WN844" s="120"/>
      <c r="WO844" s="120"/>
      <c r="WP844" s="120"/>
      <c r="WQ844" s="120"/>
      <c r="WR844" s="120"/>
      <c r="WS844" s="120"/>
      <c r="WT844" s="120"/>
      <c r="WU844" s="120"/>
      <c r="WV844" s="120"/>
      <c r="WW844" s="120"/>
      <c r="WX844" s="120"/>
      <c r="WY844" s="120"/>
      <c r="WZ844" s="120"/>
      <c r="XA844" s="120"/>
      <c r="XB844" s="120"/>
      <c r="XC844" s="120"/>
      <c r="XD844" s="120"/>
      <c r="XE844" s="120"/>
      <c r="XF844" s="120"/>
      <c r="XG844" s="120"/>
      <c r="XH844" s="120"/>
      <c r="XI844" s="120"/>
      <c r="XJ844" s="120"/>
      <c r="XK844" s="120"/>
      <c r="XL844" s="120"/>
      <c r="XM844" s="120"/>
      <c r="XN844" s="120"/>
      <c r="XO844" s="120"/>
      <c r="XP844" s="120"/>
      <c r="XQ844" s="120"/>
      <c r="XR844" s="120"/>
      <c r="XS844" s="120"/>
      <c r="XT844" s="120"/>
      <c r="XU844" s="120"/>
      <c r="XV844" s="120"/>
      <c r="XW844" s="120"/>
      <c r="XX844" s="120"/>
      <c r="XY844" s="120"/>
      <c r="XZ844" s="120"/>
      <c r="YA844" s="120"/>
      <c r="YB844" s="120"/>
      <c r="YC844" s="120"/>
      <c r="YD844" s="120"/>
      <c r="YE844" s="120"/>
      <c r="YF844" s="120"/>
      <c r="YG844" s="120"/>
      <c r="YH844" s="120"/>
      <c r="YI844" s="120"/>
      <c r="YJ844" s="120"/>
      <c r="YK844" s="120"/>
      <c r="YL844" s="120"/>
      <c r="YM844" s="120"/>
      <c r="YN844" s="120"/>
      <c r="YO844" s="120"/>
      <c r="YP844" s="120"/>
      <c r="YQ844" s="120"/>
      <c r="YR844" s="120"/>
      <c r="YS844" s="120"/>
      <c r="YT844" s="120"/>
      <c r="YU844" s="120"/>
      <c r="YV844" s="120"/>
      <c r="YW844" s="120"/>
      <c r="YX844" s="120"/>
      <c r="YY844" s="120"/>
      <c r="YZ844" s="120"/>
      <c r="ZA844" s="120"/>
      <c r="ZB844" s="120"/>
      <c r="ZC844" s="120"/>
      <c r="ZD844" s="120"/>
      <c r="ZE844" s="120"/>
      <c r="ZF844" s="120"/>
      <c r="ZG844" s="120"/>
      <c r="ZH844" s="120"/>
      <c r="ZI844" s="120"/>
      <c r="ZJ844" s="120"/>
      <c r="ZK844" s="120"/>
      <c r="ZL844" s="120"/>
      <c r="ZM844" s="120"/>
      <c r="ZN844" s="120"/>
      <c r="ZO844" s="120"/>
      <c r="ZP844" s="120"/>
      <c r="ZQ844" s="120"/>
      <c r="ZR844" s="120"/>
      <c r="ZS844" s="120"/>
      <c r="ZT844" s="120"/>
      <c r="ZU844" s="120"/>
      <c r="ZV844" s="120"/>
      <c r="ZW844" s="120"/>
      <c r="ZX844" s="120"/>
      <c r="ZY844" s="120"/>
      <c r="ZZ844" s="120"/>
      <c r="AAA844" s="120"/>
      <c r="AAB844" s="120"/>
      <c r="AAC844" s="120"/>
      <c r="AAD844" s="120"/>
      <c r="AAE844" s="120"/>
      <c r="AAF844" s="120"/>
      <c r="AAG844" s="120"/>
      <c r="AAH844" s="120"/>
      <c r="AAI844" s="120"/>
      <c r="AAJ844" s="120"/>
      <c r="AAK844" s="120"/>
      <c r="AAL844" s="120"/>
      <c r="AAM844" s="120"/>
      <c r="AAN844" s="120"/>
      <c r="AAO844" s="120"/>
      <c r="AAP844" s="120"/>
      <c r="AAQ844" s="120"/>
      <c r="AAR844" s="120"/>
      <c r="AAS844" s="120"/>
      <c r="AAT844" s="120"/>
      <c r="AAU844" s="120"/>
      <c r="AAV844" s="120"/>
      <c r="AAW844" s="120"/>
      <c r="AAX844" s="120"/>
      <c r="AAY844" s="120"/>
      <c r="AAZ844" s="120"/>
      <c r="ABA844" s="120"/>
      <c r="ABB844" s="120"/>
      <c r="ABC844" s="120"/>
      <c r="ABD844" s="120"/>
      <c r="ABE844" s="120"/>
      <c r="ABF844" s="120"/>
      <c r="ABG844" s="120"/>
      <c r="ABH844" s="120"/>
      <c r="ABI844" s="120"/>
      <c r="ABJ844" s="120"/>
      <c r="ABK844" s="120"/>
      <c r="ABL844" s="120"/>
      <c r="ABM844" s="120"/>
      <c r="ABN844" s="120"/>
      <c r="ABO844" s="120"/>
      <c r="ABP844" s="120"/>
      <c r="ABQ844" s="120"/>
      <c r="ABR844" s="120"/>
      <c r="ABS844" s="120"/>
      <c r="ABT844" s="120"/>
      <c r="ABU844" s="120"/>
      <c r="ABV844" s="120"/>
      <c r="ABW844" s="120"/>
      <c r="ABX844" s="120"/>
      <c r="ABY844" s="120"/>
      <c r="ABZ844" s="120"/>
      <c r="ACA844" s="120"/>
      <c r="ACB844" s="120"/>
      <c r="ACC844" s="120"/>
      <c r="ACD844" s="120"/>
      <c r="ACE844" s="120"/>
      <c r="ACF844" s="120"/>
      <c r="ACG844" s="120"/>
      <c r="ACH844" s="120"/>
      <c r="ACI844" s="120"/>
      <c r="ACJ844" s="120"/>
      <c r="ACK844" s="120"/>
      <c r="ACL844" s="120"/>
      <c r="ACM844" s="120"/>
      <c r="ACN844" s="120"/>
      <c r="ACO844" s="120"/>
      <c r="ACP844" s="120"/>
      <c r="ACQ844" s="120"/>
      <c r="ACR844" s="120"/>
      <c r="ACS844" s="120"/>
      <c r="ACT844" s="120"/>
      <c r="ACU844" s="120"/>
      <c r="ACV844" s="120"/>
      <c r="ACW844" s="120"/>
      <c r="ACX844" s="120"/>
      <c r="ACY844" s="120"/>
      <c r="ACZ844" s="120"/>
      <c r="ADA844" s="120"/>
      <c r="ADB844" s="120"/>
      <c r="ADC844" s="120"/>
      <c r="ADD844" s="120"/>
      <c r="ADE844" s="120"/>
      <c r="ADF844" s="120"/>
      <c r="ADG844" s="120"/>
      <c r="ADH844" s="120"/>
      <c r="ADI844" s="120"/>
      <c r="ADJ844" s="120"/>
      <c r="ADK844" s="120"/>
      <c r="ADL844" s="120"/>
      <c r="ADM844" s="120"/>
      <c r="ADN844" s="120"/>
      <c r="ADO844" s="120"/>
      <c r="ADP844" s="120"/>
      <c r="ADQ844" s="120"/>
      <c r="ADR844" s="120"/>
      <c r="ADS844" s="120"/>
      <c r="ADT844" s="120"/>
      <c r="ADU844" s="120"/>
      <c r="ADV844" s="120"/>
      <c r="ADW844" s="120"/>
      <c r="ADX844" s="120"/>
      <c r="ADY844" s="120"/>
      <c r="ADZ844" s="120"/>
      <c r="AEA844" s="120"/>
      <c r="AEB844" s="120"/>
      <c r="AEC844" s="120"/>
      <c r="AED844" s="120"/>
      <c r="AEE844" s="120"/>
      <c r="AEF844" s="120"/>
      <c r="AEG844" s="120"/>
      <c r="AEH844" s="120"/>
      <c r="AEI844" s="120"/>
      <c r="AEJ844" s="120"/>
      <c r="AEK844" s="120"/>
      <c r="AEL844" s="120"/>
      <c r="AEM844" s="120"/>
      <c r="AEN844" s="120"/>
      <c r="AEO844" s="120"/>
      <c r="AEP844" s="120"/>
      <c r="AEQ844" s="120"/>
      <c r="AER844" s="120"/>
      <c r="AES844" s="120"/>
      <c r="AET844" s="120"/>
      <c r="AEU844" s="120"/>
      <c r="AEV844" s="120"/>
      <c r="AEW844" s="120"/>
      <c r="AEX844" s="120"/>
      <c r="AEY844" s="120"/>
      <c r="AEZ844" s="120"/>
      <c r="AFA844" s="120"/>
      <c r="AFB844" s="120"/>
      <c r="AFC844" s="120"/>
      <c r="AFD844" s="120"/>
      <c r="AFE844" s="120"/>
      <c r="AFF844" s="120"/>
      <c r="AFG844" s="120"/>
      <c r="AFH844" s="120"/>
      <c r="AFI844" s="120"/>
      <c r="AFJ844" s="120"/>
      <c r="AFK844" s="120"/>
      <c r="AFL844" s="120"/>
      <c r="AFM844" s="120"/>
      <c r="AFN844" s="120"/>
      <c r="AFO844" s="120"/>
      <c r="AFP844" s="120"/>
      <c r="AFQ844" s="120"/>
      <c r="AFR844" s="120"/>
      <c r="AFS844" s="120"/>
      <c r="AFT844" s="120"/>
      <c r="AFU844" s="120"/>
      <c r="AFV844" s="120"/>
      <c r="AFW844" s="120"/>
      <c r="AFX844" s="120"/>
      <c r="AFY844" s="120"/>
      <c r="AFZ844" s="120"/>
      <c r="AGA844" s="120"/>
      <c r="AGB844" s="120"/>
      <c r="AGC844" s="120"/>
      <c r="AGD844" s="120"/>
      <c r="AGE844" s="120"/>
      <c r="AGF844" s="120"/>
      <c r="AGG844" s="120"/>
      <c r="AGH844" s="120"/>
      <c r="AGI844" s="120"/>
      <c r="AGJ844" s="120"/>
      <c r="AGK844" s="120"/>
      <c r="AGL844" s="120"/>
      <c r="AGM844" s="120"/>
      <c r="AGN844" s="120"/>
      <c r="AGO844" s="120"/>
      <c r="AGP844" s="120"/>
      <c r="AGQ844" s="120"/>
      <c r="AGR844" s="120"/>
      <c r="AGS844" s="120"/>
      <c r="AGT844" s="120"/>
      <c r="AGU844" s="120"/>
      <c r="AGV844" s="120"/>
      <c r="AGW844" s="120"/>
      <c r="AGX844" s="120"/>
      <c r="AGY844" s="120"/>
      <c r="AGZ844" s="120"/>
      <c r="AHA844" s="120"/>
      <c r="AHB844" s="120"/>
      <c r="AHC844" s="120"/>
      <c r="AHD844" s="120"/>
      <c r="AHE844" s="120"/>
      <c r="AHF844" s="120"/>
      <c r="AHG844" s="120"/>
      <c r="AHH844" s="120"/>
      <c r="AHI844" s="120"/>
      <c r="AHJ844" s="120"/>
      <c r="AHK844" s="120"/>
      <c r="AHL844" s="120"/>
      <c r="AHM844" s="120"/>
      <c r="AHN844" s="120"/>
      <c r="AHO844" s="120"/>
      <c r="AHP844" s="120"/>
      <c r="AHQ844" s="120"/>
      <c r="AHR844" s="120"/>
      <c r="AHS844" s="120"/>
      <c r="AHT844" s="120"/>
      <c r="AHU844" s="120"/>
      <c r="AHV844" s="120"/>
      <c r="AHW844" s="120"/>
      <c r="AHX844" s="120"/>
      <c r="AHY844" s="120"/>
      <c r="AHZ844" s="120"/>
      <c r="AIA844" s="120"/>
      <c r="AIB844" s="120"/>
      <c r="AIC844" s="120"/>
      <c r="AID844" s="120"/>
      <c r="AIE844" s="120"/>
      <c r="AIF844" s="120"/>
      <c r="AIG844" s="120"/>
      <c r="AIH844" s="120"/>
      <c r="AII844" s="120"/>
      <c r="AIJ844" s="120"/>
      <c r="AIK844" s="120"/>
      <c r="AIL844" s="120"/>
      <c r="AIM844" s="120"/>
      <c r="AIN844" s="120"/>
      <c r="AIO844" s="120"/>
      <c r="AIP844" s="120"/>
      <c r="AIQ844" s="120"/>
      <c r="AIR844" s="120"/>
      <c r="AIS844" s="120"/>
      <c r="AIT844" s="120"/>
      <c r="AIU844" s="120"/>
      <c r="AIV844" s="120"/>
      <c r="AIW844" s="120"/>
      <c r="AIX844" s="120"/>
      <c r="AIY844" s="120"/>
      <c r="AIZ844" s="120"/>
      <c r="AJA844" s="120"/>
      <c r="AJB844" s="120"/>
      <c r="AJC844" s="120"/>
      <c r="AJD844" s="120"/>
      <c r="AJE844" s="120"/>
      <c r="AJF844" s="120"/>
      <c r="AJG844" s="120"/>
      <c r="AJH844" s="120"/>
      <c r="AJI844" s="120"/>
      <c r="AJJ844" s="120"/>
      <c r="AJK844" s="120"/>
      <c r="AJL844" s="120"/>
      <c r="AJM844" s="120"/>
      <c r="AJN844" s="120"/>
      <c r="AJO844" s="120"/>
      <c r="AJP844" s="120"/>
      <c r="AJQ844" s="120"/>
      <c r="AJR844" s="120"/>
      <c r="AJS844" s="120"/>
      <c r="AJT844" s="120"/>
      <c r="AJU844" s="120"/>
      <c r="AJV844" s="120"/>
      <c r="AJW844" s="120"/>
      <c r="AJX844" s="120"/>
      <c r="AJY844" s="120"/>
      <c r="AJZ844" s="120"/>
      <c r="AKA844" s="120"/>
      <c r="AKB844" s="120"/>
      <c r="AKC844" s="120"/>
      <c r="AKD844" s="120"/>
      <c r="AKE844" s="120"/>
      <c r="AKF844" s="120"/>
      <c r="AKG844" s="120"/>
      <c r="AKH844" s="120"/>
      <c r="AKI844" s="120"/>
      <c r="AKJ844" s="120"/>
      <c r="AKK844" s="120"/>
      <c r="AKL844" s="120"/>
      <c r="AKM844" s="120"/>
      <c r="AKN844" s="120"/>
      <c r="AKO844" s="120"/>
      <c r="AKP844" s="120"/>
      <c r="AKQ844" s="120"/>
      <c r="AKR844" s="120"/>
      <c r="AKS844" s="120"/>
      <c r="AKT844" s="120"/>
      <c r="AKU844" s="120"/>
      <c r="AKV844" s="120"/>
      <c r="AKW844" s="120"/>
      <c r="AKX844" s="120"/>
      <c r="AKY844" s="120"/>
      <c r="AKZ844" s="120"/>
      <c r="ALA844" s="120"/>
      <c r="ALB844" s="120"/>
      <c r="ALC844" s="120"/>
      <c r="ALD844" s="120"/>
      <c r="ALE844" s="120"/>
      <c r="ALF844" s="120"/>
      <c r="ALG844" s="120"/>
      <c r="ALH844" s="120"/>
      <c r="ALI844" s="120"/>
      <c r="ALJ844" s="120"/>
      <c r="ALK844" s="120"/>
      <c r="ALL844" s="120"/>
      <c r="ALM844" s="120"/>
      <c r="ALN844" s="120"/>
      <c r="ALO844" s="120"/>
      <c r="ALP844" s="120"/>
      <c r="ALQ844" s="120"/>
      <c r="ALR844" s="120"/>
      <c r="ALS844" s="120"/>
      <c r="ALT844" s="120"/>
      <c r="ALU844" s="120"/>
      <c r="ALV844" s="120"/>
      <c r="ALW844" s="120"/>
      <c r="ALX844" s="120"/>
      <c r="ALY844" s="120"/>
      <c r="ALZ844" s="120"/>
      <c r="AMA844" s="120"/>
      <c r="AMB844" s="120"/>
      <c r="AMC844" s="120"/>
      <c r="AMD844" s="120"/>
      <c r="AME844" s="120"/>
      <c r="AMF844" s="120"/>
      <c r="AMG844" s="120"/>
      <c r="AMH844" s="120"/>
      <c r="AMI844" s="120"/>
      <c r="AMJ844" s="120"/>
      <c r="AMK844" s="120"/>
      <c r="AML844" s="120"/>
      <c r="AMM844" s="120"/>
      <c r="AMN844" s="120"/>
      <c r="AMO844" s="120"/>
      <c r="AMP844" s="120"/>
      <c r="AMQ844" s="120"/>
      <c r="AMR844" s="120"/>
      <c r="AMS844" s="120"/>
      <c r="AMT844" s="120"/>
      <c r="AMU844" s="120"/>
      <c r="AMV844" s="120"/>
      <c r="AMW844" s="120"/>
      <c r="AMX844" s="120"/>
      <c r="AMY844" s="120"/>
      <c r="AMZ844" s="120"/>
      <c r="ANA844" s="120"/>
      <c r="ANB844" s="120"/>
      <c r="ANC844" s="120"/>
      <c r="AND844" s="120"/>
      <c r="ANE844" s="120"/>
      <c r="ANF844" s="120"/>
      <c r="ANG844" s="120"/>
      <c r="ANH844" s="120"/>
      <c r="ANI844" s="120"/>
      <c r="ANJ844" s="120"/>
      <c r="ANK844" s="120"/>
      <c r="ANL844" s="120"/>
      <c r="ANM844" s="120"/>
      <c r="ANN844" s="120"/>
      <c r="ANO844" s="120"/>
      <c r="ANP844" s="120"/>
      <c r="ANQ844" s="120"/>
      <c r="ANR844" s="120"/>
      <c r="ANS844" s="120"/>
      <c r="ANT844" s="120"/>
      <c r="ANU844" s="120"/>
      <c r="ANV844" s="120"/>
      <c r="ANW844" s="120"/>
      <c r="ANX844" s="120"/>
      <c r="ANY844" s="120"/>
      <c r="ANZ844" s="120"/>
      <c r="AOA844" s="120"/>
      <c r="AOB844" s="120"/>
      <c r="AOC844" s="120"/>
      <c r="AOD844" s="120"/>
      <c r="AOE844" s="120"/>
      <c r="AOF844" s="120"/>
      <c r="AOG844" s="120"/>
      <c r="AOH844" s="120"/>
      <c r="AOI844" s="120"/>
      <c r="AOJ844" s="120"/>
      <c r="AOK844" s="120"/>
      <c r="AOL844" s="120"/>
      <c r="AOM844" s="120"/>
      <c r="AON844" s="120"/>
      <c r="AOO844" s="120"/>
      <c r="AOP844" s="120"/>
      <c r="AOQ844" s="120"/>
      <c r="AOR844" s="120"/>
      <c r="AOS844" s="120"/>
      <c r="AOT844" s="120"/>
      <c r="AOU844" s="120"/>
      <c r="AOV844" s="120"/>
      <c r="AOW844" s="120"/>
      <c r="AOX844" s="120"/>
      <c r="AOY844" s="120"/>
      <c r="AOZ844" s="120"/>
      <c r="APA844" s="120"/>
      <c r="APB844" s="120"/>
      <c r="APC844" s="120"/>
      <c r="APD844" s="120"/>
      <c r="APE844" s="120"/>
      <c r="APF844" s="120"/>
      <c r="APG844" s="120"/>
      <c r="APH844" s="120"/>
      <c r="API844" s="120"/>
      <c r="APJ844" s="120"/>
      <c r="APK844" s="120"/>
      <c r="APL844" s="120"/>
      <c r="APM844" s="120"/>
      <c r="APN844" s="120"/>
      <c r="APO844" s="120"/>
      <c r="APP844" s="120"/>
      <c r="APQ844" s="120"/>
      <c r="APR844" s="120"/>
      <c r="APS844" s="120"/>
      <c r="APT844" s="120"/>
      <c r="APU844" s="120"/>
      <c r="APV844" s="120"/>
      <c r="APW844" s="120"/>
      <c r="APX844" s="120"/>
      <c r="APY844" s="120"/>
      <c r="APZ844" s="120"/>
      <c r="AQA844" s="120"/>
      <c r="AQB844" s="120"/>
      <c r="AQC844" s="120"/>
      <c r="AQD844" s="120"/>
      <c r="AQE844" s="120"/>
      <c r="AQF844" s="120"/>
      <c r="AQG844" s="120"/>
      <c r="AQH844" s="120"/>
      <c r="AQI844" s="120"/>
      <c r="AQJ844" s="120"/>
      <c r="AQK844" s="120"/>
      <c r="AQL844" s="120"/>
      <c r="AQM844" s="120"/>
      <c r="AQN844" s="120"/>
      <c r="AQO844" s="120"/>
      <c r="AQP844" s="120"/>
      <c r="AQQ844" s="120"/>
      <c r="AQR844" s="120"/>
      <c r="AQS844" s="120"/>
      <c r="AQT844" s="120"/>
      <c r="AQU844" s="120"/>
      <c r="AQV844" s="120"/>
      <c r="AQW844" s="120"/>
      <c r="AQX844" s="120"/>
      <c r="AQY844" s="120"/>
      <c r="AQZ844" s="120"/>
      <c r="ARA844" s="120"/>
      <c r="ARB844" s="120"/>
      <c r="ARC844" s="120"/>
      <c r="ARD844" s="120"/>
      <c r="ARE844" s="120"/>
      <c r="ARF844" s="120"/>
      <c r="ARG844" s="120"/>
      <c r="ARH844" s="120"/>
      <c r="ARI844" s="120"/>
      <c r="ARJ844" s="120"/>
      <c r="ARK844" s="120"/>
      <c r="ARL844" s="120"/>
      <c r="ARM844" s="120"/>
      <c r="ARN844" s="120"/>
      <c r="ARO844" s="120"/>
      <c r="ARP844" s="120"/>
      <c r="ARQ844" s="120"/>
      <c r="ARR844" s="120"/>
      <c r="ARS844" s="120"/>
      <c r="ART844" s="120"/>
      <c r="ARU844" s="120"/>
      <c r="ARV844" s="120"/>
      <c r="ARW844" s="120"/>
      <c r="ARX844" s="120"/>
      <c r="ARY844" s="120"/>
      <c r="ARZ844" s="120"/>
      <c r="ASA844" s="120"/>
      <c r="ASB844" s="120"/>
      <c r="ASC844" s="120"/>
      <c r="ASD844" s="120"/>
      <c r="ASE844" s="120"/>
      <c r="ASF844" s="120"/>
      <c r="ASG844" s="120"/>
      <c r="ASH844" s="120"/>
      <c r="ASI844" s="120"/>
      <c r="ASJ844" s="120"/>
      <c r="ASK844" s="120"/>
      <c r="ASL844" s="120"/>
      <c r="ASM844" s="120"/>
      <c r="ASN844" s="120"/>
      <c r="ASO844" s="120"/>
      <c r="ASP844" s="120"/>
      <c r="ASQ844" s="120"/>
      <c r="ASR844" s="120"/>
      <c r="ASS844" s="120"/>
      <c r="AST844" s="120"/>
      <c r="ASU844" s="120"/>
      <c r="ASV844" s="120"/>
      <c r="ASW844" s="120"/>
      <c r="ASX844" s="120"/>
      <c r="ASY844" s="120"/>
      <c r="ASZ844" s="120"/>
      <c r="ATA844" s="120"/>
      <c r="ATB844" s="120"/>
      <c r="ATC844" s="120"/>
      <c r="ATD844" s="120"/>
      <c r="ATE844" s="120"/>
      <c r="ATF844" s="120"/>
      <c r="ATG844" s="120"/>
      <c r="ATH844" s="120"/>
      <c r="ATI844" s="120"/>
      <c r="ATJ844" s="120"/>
      <c r="ATK844" s="120"/>
      <c r="ATL844" s="120"/>
      <c r="ATM844" s="120"/>
      <c r="ATN844" s="120"/>
      <c r="ATO844" s="120"/>
      <c r="ATP844" s="120"/>
      <c r="ATQ844" s="120"/>
      <c r="ATR844" s="120"/>
      <c r="ATS844" s="120"/>
      <c r="ATT844" s="120"/>
      <c r="ATU844" s="120"/>
      <c r="ATV844" s="120"/>
      <c r="ATW844" s="120"/>
      <c r="ATX844" s="120"/>
      <c r="ATY844" s="120"/>
      <c r="ATZ844" s="120"/>
      <c r="AUA844" s="120"/>
      <c r="AUB844" s="120"/>
      <c r="AUC844" s="120"/>
      <c r="AUD844" s="120"/>
      <c r="AUE844" s="120"/>
      <c r="AUF844" s="120"/>
      <c r="AUG844" s="120"/>
      <c r="AUH844" s="120"/>
      <c r="AUI844" s="120"/>
      <c r="AUJ844" s="120"/>
      <c r="AUK844" s="120"/>
      <c r="AUL844" s="120"/>
      <c r="AUM844" s="120"/>
      <c r="AUN844" s="120"/>
      <c r="AUO844" s="120"/>
      <c r="AUP844" s="120"/>
      <c r="AUQ844" s="120"/>
      <c r="AUR844" s="120"/>
      <c r="AUS844" s="120"/>
      <c r="AUT844" s="120"/>
      <c r="AUU844" s="120"/>
      <c r="AUV844" s="120"/>
      <c r="AUW844" s="120"/>
      <c r="AUX844" s="120"/>
      <c r="AUY844" s="120"/>
      <c r="AUZ844" s="120"/>
      <c r="AVA844" s="120"/>
      <c r="AVB844" s="120"/>
      <c r="AVC844" s="120"/>
      <c r="AVD844" s="120"/>
      <c r="AVE844" s="120"/>
      <c r="AVF844" s="120"/>
      <c r="AVG844" s="120"/>
      <c r="AVH844" s="120"/>
      <c r="AVI844" s="120"/>
      <c r="AVJ844" s="120"/>
      <c r="AVK844" s="120"/>
      <c r="AVL844" s="120"/>
      <c r="AVM844" s="120"/>
      <c r="AVN844" s="120"/>
      <c r="AVO844" s="120"/>
      <c r="AVP844" s="120"/>
      <c r="AVQ844" s="120"/>
      <c r="AVR844" s="120"/>
      <c r="AVS844" s="120"/>
      <c r="AVT844" s="120"/>
      <c r="AVU844" s="120"/>
      <c r="AVV844" s="120"/>
      <c r="AVW844" s="120"/>
      <c r="AVX844" s="120"/>
      <c r="AVY844" s="120"/>
      <c r="AVZ844" s="120"/>
      <c r="AWA844" s="120"/>
      <c r="AWB844" s="120"/>
      <c r="AWC844" s="120"/>
      <c r="AWD844" s="120"/>
      <c r="AWE844" s="120"/>
      <c r="AWF844" s="120"/>
      <c r="AWG844" s="120"/>
      <c r="AWH844" s="120"/>
      <c r="AWI844" s="120"/>
      <c r="AWJ844" s="120"/>
      <c r="AWK844" s="120"/>
      <c r="AWL844" s="120"/>
      <c r="AWM844" s="120"/>
      <c r="AWN844" s="120"/>
      <c r="AWO844" s="120"/>
      <c r="AWP844" s="120"/>
      <c r="AWQ844" s="120"/>
      <c r="AWR844" s="120"/>
      <c r="AWS844" s="120"/>
      <c r="AWT844" s="120"/>
      <c r="AWU844" s="120"/>
      <c r="AWV844" s="120"/>
      <c r="AWW844" s="120"/>
      <c r="AWX844" s="120"/>
      <c r="AWY844" s="120"/>
      <c r="AWZ844" s="120"/>
      <c r="AXA844" s="120"/>
      <c r="AXB844" s="120"/>
      <c r="AXC844" s="120"/>
      <c r="AXD844" s="120"/>
      <c r="AXE844" s="120"/>
      <c r="AXF844" s="120"/>
      <c r="AXG844" s="120"/>
      <c r="AXH844" s="120"/>
      <c r="AXI844" s="120"/>
      <c r="AXJ844" s="120"/>
      <c r="AXK844" s="120"/>
      <c r="AXL844" s="120"/>
      <c r="AXM844" s="120"/>
      <c r="AXN844" s="120"/>
      <c r="AXO844" s="120"/>
      <c r="AXP844" s="120"/>
      <c r="AXQ844" s="120"/>
      <c r="AXR844" s="120"/>
      <c r="AXS844" s="120"/>
      <c r="AXT844" s="120"/>
      <c r="AXU844" s="120"/>
      <c r="AXV844" s="120"/>
      <c r="AXW844" s="120"/>
      <c r="AXX844" s="120"/>
      <c r="AXY844" s="120"/>
      <c r="AXZ844" s="120"/>
      <c r="AYA844" s="120"/>
      <c r="AYB844" s="120"/>
      <c r="AYC844" s="120"/>
      <c r="AYD844" s="120"/>
      <c r="AYE844" s="120"/>
      <c r="AYF844" s="120"/>
      <c r="AYG844" s="120"/>
      <c r="AYH844" s="120"/>
      <c r="AYI844" s="120"/>
      <c r="AYJ844" s="120"/>
      <c r="AYK844" s="120"/>
      <c r="AYL844" s="120"/>
      <c r="AYM844" s="120"/>
      <c r="AYN844" s="120"/>
      <c r="AYO844" s="120"/>
      <c r="AYP844" s="120"/>
      <c r="AYQ844" s="120"/>
      <c r="AYR844" s="120"/>
      <c r="AYS844" s="120"/>
      <c r="AYT844" s="120"/>
      <c r="AYU844" s="120"/>
      <c r="AYV844" s="120"/>
      <c r="AYW844" s="120"/>
      <c r="AYX844" s="120"/>
      <c r="AYY844" s="120"/>
      <c r="AYZ844" s="120"/>
      <c r="AZA844" s="120"/>
      <c r="AZB844" s="120"/>
      <c r="AZC844" s="120"/>
      <c r="AZD844" s="120"/>
      <c r="AZE844" s="120"/>
      <c r="AZF844" s="120"/>
      <c r="AZG844" s="120"/>
      <c r="AZH844" s="120"/>
      <c r="AZI844" s="120"/>
      <c r="AZJ844" s="120"/>
      <c r="AZK844" s="120"/>
      <c r="AZL844" s="120"/>
      <c r="AZM844" s="120"/>
      <c r="AZN844" s="120"/>
      <c r="AZO844" s="120"/>
      <c r="AZP844" s="120"/>
      <c r="AZQ844" s="120"/>
      <c r="AZR844" s="120"/>
      <c r="AZS844" s="120"/>
      <c r="AZT844" s="120"/>
      <c r="AZU844" s="120"/>
      <c r="AZV844" s="120"/>
      <c r="AZW844" s="120"/>
      <c r="AZX844" s="120"/>
      <c r="AZY844" s="120"/>
      <c r="AZZ844" s="120"/>
      <c r="BAA844" s="120"/>
      <c r="BAB844" s="120"/>
      <c r="BAC844" s="120"/>
      <c r="BAD844" s="120"/>
      <c r="BAE844" s="120"/>
      <c r="BAF844" s="120"/>
      <c r="BAG844" s="120"/>
      <c r="BAH844" s="120"/>
      <c r="BAI844" s="120"/>
      <c r="BAJ844" s="120"/>
      <c r="BAK844" s="120"/>
      <c r="BAL844" s="120"/>
      <c r="BAM844" s="120"/>
      <c r="BAN844" s="120"/>
      <c r="BAO844" s="120"/>
      <c r="BAP844" s="120"/>
      <c r="BAQ844" s="120"/>
      <c r="BAR844" s="120"/>
      <c r="BAS844" s="120"/>
      <c r="BAT844" s="120"/>
      <c r="BAU844" s="120"/>
      <c r="BAV844" s="120"/>
      <c r="BAW844" s="120"/>
      <c r="BAX844" s="120"/>
      <c r="BAY844" s="120"/>
      <c r="BAZ844" s="120"/>
      <c r="BBA844" s="120"/>
      <c r="BBB844" s="120"/>
      <c r="BBC844" s="120"/>
      <c r="BBD844" s="120"/>
      <c r="BBE844" s="120"/>
      <c r="BBF844" s="120"/>
      <c r="BBG844" s="120"/>
      <c r="BBH844" s="120"/>
      <c r="BBI844" s="120"/>
      <c r="BBJ844" s="120"/>
      <c r="BBK844" s="120"/>
      <c r="BBL844" s="120"/>
      <c r="BBM844" s="120"/>
      <c r="BBN844" s="120"/>
      <c r="BBO844" s="120"/>
      <c r="BBP844" s="120"/>
      <c r="BBQ844" s="120"/>
      <c r="BBR844" s="120"/>
      <c r="BBS844" s="120"/>
      <c r="BBT844" s="120"/>
      <c r="BBU844" s="120"/>
      <c r="BBV844" s="120"/>
      <c r="BBW844" s="120"/>
      <c r="BBX844" s="120"/>
      <c r="BBY844" s="120"/>
      <c r="BBZ844" s="120"/>
      <c r="BCA844" s="120"/>
      <c r="BCB844" s="120"/>
      <c r="BCC844" s="120"/>
      <c r="BCD844" s="120"/>
      <c r="BCE844" s="120"/>
      <c r="BCF844" s="120"/>
      <c r="BCG844" s="120"/>
      <c r="BCH844" s="120"/>
      <c r="BCI844" s="120"/>
      <c r="BCJ844" s="120"/>
      <c r="BCK844" s="120"/>
      <c r="BCL844" s="120"/>
      <c r="BCM844" s="120"/>
      <c r="BCN844" s="120"/>
      <c r="BCO844" s="120"/>
      <c r="BCP844" s="120"/>
      <c r="BCQ844" s="120"/>
      <c r="BCR844" s="120"/>
      <c r="BCS844" s="120"/>
      <c r="BCT844" s="120"/>
      <c r="BCU844" s="120"/>
      <c r="BCV844" s="120"/>
      <c r="BCW844" s="120"/>
      <c r="BCX844" s="120"/>
      <c r="BCY844" s="120"/>
      <c r="BCZ844" s="120"/>
      <c r="BDA844" s="120"/>
      <c r="BDB844" s="120"/>
      <c r="BDC844" s="120"/>
      <c r="BDD844" s="120"/>
      <c r="BDE844" s="120"/>
      <c r="BDF844" s="120"/>
      <c r="BDG844" s="120"/>
      <c r="BDH844" s="120"/>
      <c r="BDI844" s="120"/>
      <c r="BDJ844" s="120"/>
      <c r="BDK844" s="120"/>
      <c r="BDL844" s="120"/>
      <c r="BDM844" s="120"/>
      <c r="BDN844" s="120"/>
      <c r="BDO844" s="120"/>
      <c r="BDP844" s="120"/>
      <c r="BDQ844" s="120"/>
      <c r="BDR844" s="120"/>
      <c r="BDS844" s="120"/>
      <c r="BDT844" s="120"/>
      <c r="BDU844" s="120"/>
      <c r="BDV844" s="120"/>
      <c r="BDW844" s="120"/>
      <c r="BDX844" s="120"/>
      <c r="BDY844" s="120"/>
      <c r="BDZ844" s="120"/>
      <c r="BEA844" s="120"/>
      <c r="BEB844" s="120"/>
      <c r="BEC844" s="120"/>
      <c r="BED844" s="120"/>
      <c r="BEE844" s="120"/>
      <c r="BEF844" s="120"/>
      <c r="BEG844" s="120"/>
      <c r="BEH844" s="120"/>
      <c r="BEI844" s="120"/>
      <c r="BEJ844" s="120"/>
      <c r="BEK844" s="120"/>
      <c r="BEL844" s="120"/>
      <c r="BEM844" s="120"/>
      <c r="BEN844" s="120"/>
      <c r="BEO844" s="120"/>
      <c r="BEP844" s="120"/>
      <c r="BEQ844" s="120"/>
      <c r="BER844" s="120"/>
      <c r="BES844" s="120"/>
      <c r="BET844" s="120"/>
      <c r="BEU844" s="120"/>
      <c r="BEV844" s="120"/>
      <c r="BEW844" s="120"/>
      <c r="BEX844" s="120"/>
      <c r="BEY844" s="120"/>
      <c r="BEZ844" s="120"/>
      <c r="BFA844" s="120"/>
      <c r="BFB844" s="120"/>
      <c r="BFC844" s="120"/>
      <c r="BFD844" s="120"/>
      <c r="BFE844" s="120"/>
      <c r="BFF844" s="120"/>
      <c r="BFG844" s="120"/>
      <c r="BFH844" s="120"/>
      <c r="BFI844" s="120"/>
      <c r="BFJ844" s="120"/>
      <c r="BFK844" s="120"/>
      <c r="BFL844" s="120"/>
      <c r="BFM844" s="120"/>
      <c r="BFN844" s="120"/>
      <c r="BFO844" s="120"/>
      <c r="BFP844" s="120"/>
      <c r="BFQ844" s="120"/>
      <c r="BFR844" s="120"/>
      <c r="BFS844" s="120"/>
      <c r="BFT844" s="120"/>
      <c r="BFU844" s="120"/>
      <c r="BFV844" s="120"/>
      <c r="BFW844" s="120"/>
      <c r="BFX844" s="120"/>
      <c r="BFY844" s="120"/>
      <c r="BFZ844" s="120"/>
      <c r="BGA844" s="120"/>
      <c r="BGB844" s="120"/>
      <c r="BGC844" s="120"/>
      <c r="BGD844" s="120"/>
      <c r="BGE844" s="120"/>
      <c r="BGF844" s="120"/>
      <c r="BGG844" s="120"/>
      <c r="BGH844" s="120"/>
      <c r="BGI844" s="120"/>
      <c r="BGJ844" s="120"/>
      <c r="BGK844" s="120"/>
      <c r="BGL844" s="120"/>
      <c r="BGM844" s="120"/>
      <c r="BGN844" s="120"/>
      <c r="BGO844" s="120"/>
      <c r="BGP844" s="120"/>
      <c r="BGQ844" s="120"/>
      <c r="BGR844" s="120"/>
      <c r="BGS844" s="120"/>
      <c r="BGT844" s="120"/>
      <c r="BGU844" s="120"/>
      <c r="BGV844" s="120"/>
      <c r="BGW844" s="120"/>
      <c r="BGX844" s="120"/>
      <c r="BGY844" s="120"/>
      <c r="BGZ844" s="120"/>
      <c r="BHA844" s="120"/>
      <c r="BHB844" s="120"/>
      <c r="BHC844" s="120"/>
      <c r="BHD844" s="120"/>
      <c r="BHE844" s="120"/>
      <c r="BHF844" s="120"/>
      <c r="BHG844" s="120"/>
      <c r="BHH844" s="120"/>
      <c r="BHI844" s="120"/>
      <c r="BHJ844" s="120"/>
      <c r="BHK844" s="120"/>
      <c r="BHL844" s="120"/>
      <c r="BHM844" s="120"/>
      <c r="BHN844" s="120"/>
      <c r="BHO844" s="120"/>
      <c r="BHP844" s="120"/>
      <c r="BHQ844" s="120"/>
      <c r="BHR844" s="120"/>
      <c r="BHS844" s="120"/>
      <c r="BHT844" s="120"/>
      <c r="BHU844" s="120"/>
      <c r="BHV844" s="120"/>
      <c r="BHW844" s="120"/>
      <c r="BHX844" s="120"/>
      <c r="BHY844" s="120"/>
      <c r="BHZ844" s="120"/>
      <c r="BIA844" s="120"/>
      <c r="BIB844" s="120"/>
      <c r="BIC844" s="120"/>
      <c r="BID844" s="120"/>
      <c r="BIE844" s="120"/>
      <c r="BIF844" s="120"/>
      <c r="BIG844" s="120"/>
      <c r="BIH844" s="120"/>
      <c r="BII844" s="120"/>
      <c r="BIJ844" s="120"/>
      <c r="BIK844" s="120"/>
      <c r="BIL844" s="120"/>
      <c r="BIM844" s="120"/>
      <c r="BIN844" s="120"/>
      <c r="BIO844" s="120"/>
      <c r="BIP844" s="120"/>
      <c r="BIQ844" s="120"/>
      <c r="BIR844" s="120"/>
      <c r="BIS844" s="120"/>
      <c r="BIT844" s="120"/>
      <c r="BIU844" s="120"/>
      <c r="BIV844" s="120"/>
      <c r="BIW844" s="120"/>
      <c r="BIX844" s="120"/>
      <c r="BIY844" s="120"/>
      <c r="BIZ844" s="120"/>
      <c r="BJA844" s="120"/>
      <c r="BJB844" s="120"/>
      <c r="BJC844" s="120"/>
      <c r="BJD844" s="120"/>
      <c r="BJE844" s="120"/>
      <c r="BJF844" s="120"/>
      <c r="BJG844" s="120"/>
      <c r="BJH844" s="120"/>
      <c r="BJI844" s="120"/>
      <c r="BJJ844" s="120"/>
      <c r="BJK844" s="120"/>
      <c r="BJL844" s="120"/>
      <c r="BJM844" s="120"/>
      <c r="BJN844" s="120"/>
      <c r="BJO844" s="120"/>
      <c r="BJP844" s="120"/>
      <c r="BJQ844" s="120"/>
      <c r="BJR844" s="120"/>
      <c r="BJS844" s="120"/>
      <c r="BJT844" s="120"/>
      <c r="BJU844" s="120"/>
      <c r="BJV844" s="120"/>
      <c r="BJW844" s="120"/>
      <c r="BJX844" s="120"/>
      <c r="BJY844" s="120"/>
      <c r="BJZ844" s="120"/>
      <c r="BKA844" s="120"/>
      <c r="BKB844" s="120"/>
      <c r="BKC844" s="120"/>
      <c r="BKD844" s="120"/>
      <c r="BKE844" s="120"/>
      <c r="BKF844" s="120"/>
      <c r="BKG844" s="120"/>
      <c r="BKH844" s="120"/>
      <c r="BKI844" s="120"/>
      <c r="BKJ844" s="120"/>
      <c r="BKK844" s="120"/>
      <c r="BKL844" s="120"/>
      <c r="BKM844" s="120"/>
      <c r="BKN844" s="120"/>
      <c r="BKO844" s="120"/>
      <c r="BKP844" s="120"/>
      <c r="BKQ844" s="120"/>
      <c r="BKR844" s="120"/>
      <c r="BKS844" s="120"/>
      <c r="BKT844" s="120"/>
      <c r="BKU844" s="120"/>
      <c r="BKV844" s="120"/>
      <c r="BKW844" s="120"/>
      <c r="BKX844" s="120"/>
      <c r="BKY844" s="120"/>
      <c r="BKZ844" s="120"/>
      <c r="BLA844" s="120"/>
      <c r="BLB844" s="120"/>
      <c r="BLC844" s="120"/>
      <c r="BLD844" s="120"/>
      <c r="BLE844" s="120"/>
      <c r="BLF844" s="120"/>
      <c r="BLG844" s="120"/>
      <c r="BLH844" s="120"/>
      <c r="BLI844" s="120"/>
      <c r="BLJ844" s="120"/>
      <c r="BLK844" s="120"/>
      <c r="BLL844" s="120"/>
      <c r="BLM844" s="120"/>
      <c r="BLN844" s="120"/>
      <c r="BLO844" s="120"/>
      <c r="BLP844" s="120"/>
      <c r="BLQ844" s="120"/>
      <c r="BLR844" s="120"/>
      <c r="BLS844" s="120"/>
      <c r="BLT844" s="120"/>
      <c r="BLU844" s="120"/>
      <c r="BLV844" s="120"/>
      <c r="BLW844" s="120"/>
      <c r="BLX844" s="120"/>
      <c r="BLY844" s="120"/>
      <c r="BLZ844" s="120"/>
      <c r="BMA844" s="120"/>
      <c r="BMB844" s="120"/>
      <c r="BMC844" s="120"/>
      <c r="BMD844" s="120"/>
      <c r="BME844" s="120"/>
      <c r="BMF844" s="120"/>
      <c r="BMG844" s="120"/>
      <c r="BMH844" s="120"/>
      <c r="BMI844" s="120"/>
      <c r="BMJ844" s="120"/>
      <c r="BMK844" s="120"/>
      <c r="BML844" s="120"/>
      <c r="BMM844" s="120"/>
      <c r="BMN844" s="120"/>
      <c r="BMO844" s="120"/>
      <c r="BMP844" s="120"/>
      <c r="BMQ844" s="120"/>
      <c r="BMR844" s="120"/>
      <c r="BMS844" s="120"/>
      <c r="BMT844" s="120"/>
      <c r="BMU844" s="120"/>
      <c r="BMV844" s="120"/>
      <c r="BMW844" s="120"/>
      <c r="BMX844" s="120"/>
      <c r="BMY844" s="120"/>
      <c r="BMZ844" s="120"/>
      <c r="BNA844" s="120"/>
      <c r="BNB844" s="120"/>
      <c r="BNC844" s="120"/>
      <c r="BND844" s="120"/>
      <c r="BNE844" s="120"/>
      <c r="BNF844" s="120"/>
      <c r="BNG844" s="120"/>
      <c r="BNH844" s="120"/>
      <c r="BNI844" s="120"/>
      <c r="BNJ844" s="120"/>
      <c r="BNK844" s="120"/>
      <c r="BNL844" s="120"/>
      <c r="BNM844" s="120"/>
      <c r="BNN844" s="120"/>
      <c r="BNO844" s="120"/>
      <c r="BNP844" s="120"/>
      <c r="BNQ844" s="120"/>
      <c r="BNR844" s="120"/>
      <c r="BNS844" s="120"/>
      <c r="BNT844" s="120"/>
      <c r="BNU844" s="120"/>
      <c r="BNV844" s="120"/>
      <c r="BNW844" s="120"/>
      <c r="BNX844" s="120"/>
      <c r="BNY844" s="120"/>
      <c r="BNZ844" s="120"/>
      <c r="BOA844" s="120"/>
      <c r="BOB844" s="120"/>
      <c r="BOC844" s="120"/>
      <c r="BOD844" s="120"/>
      <c r="BOE844" s="120"/>
      <c r="BOF844" s="120"/>
      <c r="BOG844" s="120"/>
      <c r="BOH844" s="120"/>
      <c r="BOI844" s="120"/>
      <c r="BOJ844" s="120"/>
      <c r="BOK844" s="120"/>
      <c r="BOL844" s="120"/>
      <c r="BOM844" s="120"/>
      <c r="BON844" s="120"/>
      <c r="BOO844" s="120"/>
      <c r="BOP844" s="120"/>
      <c r="BOQ844" s="120"/>
      <c r="BOR844" s="120"/>
      <c r="BOS844" s="120"/>
      <c r="BOT844" s="120"/>
      <c r="BOU844" s="120"/>
      <c r="BOV844" s="120"/>
      <c r="BOW844" s="120"/>
      <c r="BOX844" s="120"/>
      <c r="BOY844" s="120"/>
      <c r="BOZ844" s="120"/>
      <c r="BPA844" s="120"/>
      <c r="BPB844" s="120"/>
      <c r="BPC844" s="120"/>
      <c r="BPD844" s="120"/>
      <c r="BPE844" s="120"/>
      <c r="BPF844" s="120"/>
      <c r="BPG844" s="120"/>
      <c r="BPH844" s="120"/>
      <c r="BPI844" s="120"/>
      <c r="BPJ844" s="120"/>
      <c r="BPK844" s="120"/>
      <c r="BPL844" s="120"/>
      <c r="BPM844" s="120"/>
      <c r="BPN844" s="120"/>
      <c r="BPO844" s="120"/>
      <c r="BPP844" s="120"/>
      <c r="BPQ844" s="120"/>
      <c r="BPR844" s="120"/>
      <c r="BPS844" s="120"/>
      <c r="BPT844" s="120"/>
      <c r="BPU844" s="120"/>
      <c r="BPV844" s="120"/>
      <c r="BPW844" s="120"/>
      <c r="BPX844" s="120"/>
      <c r="BPY844" s="120"/>
      <c r="BPZ844" s="120"/>
      <c r="BQA844" s="120"/>
      <c r="BQB844" s="120"/>
      <c r="BQC844" s="120"/>
      <c r="BQD844" s="120"/>
      <c r="BQE844" s="120"/>
      <c r="BQF844" s="120"/>
      <c r="BQG844" s="120"/>
      <c r="BQH844" s="120"/>
      <c r="BQI844" s="120"/>
      <c r="BQJ844" s="120"/>
      <c r="BQK844" s="120"/>
      <c r="BQL844" s="120"/>
      <c r="BQM844" s="120"/>
      <c r="BQN844" s="120"/>
      <c r="BQO844" s="120"/>
      <c r="BQP844" s="120"/>
      <c r="BQQ844" s="120"/>
      <c r="BQR844" s="120"/>
      <c r="BQS844" s="120"/>
      <c r="BQT844" s="120"/>
      <c r="BQU844" s="120"/>
      <c r="BQV844" s="120"/>
      <c r="BQW844" s="120"/>
      <c r="BQX844" s="120"/>
      <c r="BQY844" s="120"/>
      <c r="BQZ844" s="120"/>
      <c r="BRA844" s="120"/>
      <c r="BRB844" s="120"/>
      <c r="BRC844" s="120"/>
      <c r="BRD844" s="120"/>
      <c r="BRE844" s="120"/>
      <c r="BRF844" s="120"/>
      <c r="BRG844" s="120"/>
      <c r="BRH844" s="120"/>
      <c r="BRI844" s="120"/>
      <c r="BRJ844" s="120"/>
      <c r="BRK844" s="120"/>
      <c r="BRL844" s="120"/>
      <c r="BRM844" s="120"/>
      <c r="BRN844" s="120"/>
      <c r="BRO844" s="120"/>
      <c r="BRP844" s="120"/>
      <c r="BRQ844" s="120"/>
      <c r="BRR844" s="120"/>
      <c r="BRS844" s="120"/>
      <c r="BRT844" s="120"/>
      <c r="BRU844" s="120"/>
      <c r="BRV844" s="120"/>
      <c r="BRW844" s="120"/>
      <c r="BRX844" s="120"/>
      <c r="BRY844" s="120"/>
      <c r="BRZ844" s="120"/>
      <c r="BSA844" s="120"/>
      <c r="BSB844" s="120"/>
      <c r="BSC844" s="120"/>
      <c r="BSD844" s="120"/>
      <c r="BSE844" s="120"/>
      <c r="BSF844" s="120"/>
      <c r="BSG844" s="120"/>
      <c r="BSH844" s="120"/>
      <c r="BSI844" s="120"/>
      <c r="BSJ844" s="120"/>
      <c r="BSK844" s="120"/>
      <c r="BSL844" s="120"/>
      <c r="BSM844" s="120"/>
      <c r="BSN844" s="120"/>
      <c r="BSO844" s="120"/>
      <c r="BSP844" s="120"/>
      <c r="BSQ844" s="120"/>
      <c r="BSR844" s="120"/>
      <c r="BSS844" s="120"/>
      <c r="BST844" s="120"/>
      <c r="BSU844" s="120"/>
      <c r="BSV844" s="120"/>
      <c r="BSW844" s="120"/>
      <c r="BSX844" s="120"/>
      <c r="BSY844" s="120"/>
      <c r="BSZ844" s="120"/>
      <c r="BTA844" s="120"/>
      <c r="BTB844" s="120"/>
      <c r="BTC844" s="120"/>
      <c r="BTD844" s="120"/>
      <c r="BTE844" s="120"/>
      <c r="BTF844" s="120"/>
      <c r="BTG844" s="120"/>
      <c r="BTH844" s="120"/>
      <c r="BTI844" s="120"/>
      <c r="BTJ844" s="120"/>
      <c r="BTK844" s="120"/>
      <c r="BTL844" s="120"/>
      <c r="BTM844" s="120"/>
      <c r="BTN844" s="120"/>
      <c r="BTO844" s="120"/>
      <c r="BTP844" s="120"/>
      <c r="BTQ844" s="120"/>
      <c r="BTR844" s="120"/>
      <c r="BTS844" s="120"/>
      <c r="BTT844" s="120"/>
      <c r="BTU844" s="120"/>
      <c r="BTV844" s="120"/>
      <c r="BTW844" s="120"/>
      <c r="BTX844" s="120"/>
      <c r="BTY844" s="120"/>
      <c r="BTZ844" s="120"/>
      <c r="BUA844" s="120"/>
      <c r="BUB844" s="120"/>
      <c r="BUC844" s="120"/>
      <c r="BUD844" s="120"/>
      <c r="BUE844" s="120"/>
      <c r="BUF844" s="120"/>
      <c r="BUG844" s="120"/>
      <c r="BUH844" s="120"/>
      <c r="BUI844" s="120"/>
      <c r="BUJ844" s="120"/>
      <c r="BUK844" s="120"/>
      <c r="BUL844" s="120"/>
      <c r="BUM844" s="120"/>
      <c r="BUN844" s="120"/>
      <c r="BUO844" s="120"/>
      <c r="BUP844" s="120"/>
      <c r="BUQ844" s="120"/>
      <c r="BUR844" s="120"/>
      <c r="BUS844" s="120"/>
      <c r="BUT844" s="120"/>
      <c r="BUU844" s="120"/>
      <c r="BUV844" s="120"/>
      <c r="BUW844" s="120"/>
      <c r="BUX844" s="120"/>
      <c r="BUY844" s="120"/>
      <c r="BUZ844" s="120"/>
      <c r="BVA844" s="120"/>
      <c r="BVB844" s="120"/>
      <c r="BVC844" s="120"/>
      <c r="BVD844" s="120"/>
      <c r="BVE844" s="120"/>
      <c r="BVF844" s="120"/>
      <c r="BVG844" s="120"/>
      <c r="BVH844" s="120"/>
      <c r="BVI844" s="120"/>
      <c r="BVJ844" s="120"/>
      <c r="BVK844" s="120"/>
      <c r="BVL844" s="120"/>
      <c r="BVM844" s="120"/>
      <c r="BVN844" s="120"/>
      <c r="BVO844" s="120"/>
      <c r="BVP844" s="120"/>
      <c r="BVQ844" s="120"/>
      <c r="BVR844" s="120"/>
      <c r="BVS844" s="120"/>
      <c r="BVT844" s="120"/>
      <c r="BVU844" s="120"/>
      <c r="BVV844" s="120"/>
      <c r="BVW844" s="120"/>
      <c r="BVX844" s="120"/>
      <c r="BVY844" s="120"/>
      <c r="BVZ844" s="120"/>
      <c r="BWA844" s="120"/>
      <c r="BWB844" s="120"/>
      <c r="BWC844" s="120"/>
      <c r="BWD844" s="120"/>
      <c r="BWE844" s="120"/>
      <c r="BWF844" s="120"/>
      <c r="BWG844" s="120"/>
      <c r="BWH844" s="120"/>
      <c r="BWI844" s="120"/>
      <c r="BWJ844" s="120"/>
      <c r="BWK844" s="120"/>
      <c r="BWL844" s="120"/>
      <c r="BWM844" s="120"/>
      <c r="BWN844" s="120"/>
      <c r="BWO844" s="120"/>
      <c r="BWP844" s="120"/>
      <c r="BWQ844" s="120"/>
      <c r="BWR844" s="120"/>
      <c r="BWS844" s="120"/>
      <c r="BWT844" s="120"/>
      <c r="BWU844" s="120"/>
      <c r="BWV844" s="120"/>
      <c r="BWW844" s="120"/>
      <c r="BWX844" s="120"/>
      <c r="BWY844" s="120"/>
      <c r="BWZ844" s="120"/>
      <c r="BXA844" s="120"/>
      <c r="BXB844" s="120"/>
      <c r="BXC844" s="120"/>
      <c r="BXD844" s="120"/>
      <c r="BXE844" s="120"/>
      <c r="BXF844" s="120"/>
      <c r="BXG844" s="120"/>
      <c r="BXH844" s="120"/>
      <c r="BXI844" s="120"/>
      <c r="BXJ844" s="120"/>
      <c r="BXK844" s="120"/>
      <c r="BXL844" s="120"/>
      <c r="BXM844" s="120"/>
      <c r="BXN844" s="120"/>
      <c r="BXO844" s="120"/>
      <c r="BXP844" s="120"/>
      <c r="BXQ844" s="120"/>
      <c r="BXR844" s="120"/>
      <c r="BXS844" s="120"/>
      <c r="BXT844" s="120"/>
      <c r="BXU844" s="120"/>
      <c r="BXV844" s="120"/>
      <c r="BXW844" s="120"/>
      <c r="BXX844" s="120"/>
      <c r="BXY844" s="120"/>
      <c r="BXZ844" s="120"/>
      <c r="BYA844" s="120"/>
      <c r="BYB844" s="120"/>
      <c r="BYC844" s="120"/>
      <c r="BYD844" s="120"/>
      <c r="BYE844" s="120"/>
      <c r="BYF844" s="120"/>
      <c r="BYG844" s="120"/>
      <c r="BYH844" s="120"/>
      <c r="BYI844" s="120"/>
      <c r="BYJ844" s="120"/>
      <c r="BYK844" s="120"/>
      <c r="BYL844" s="120"/>
      <c r="BYM844" s="120"/>
      <c r="BYN844" s="120"/>
      <c r="BYO844" s="120"/>
      <c r="BYP844" s="120"/>
      <c r="BYQ844" s="120"/>
      <c r="BYR844" s="120"/>
      <c r="BYS844" s="120"/>
      <c r="BYT844" s="120"/>
      <c r="BYU844" s="120"/>
      <c r="BYV844" s="120"/>
      <c r="BYW844" s="120"/>
      <c r="BYX844" s="120"/>
      <c r="BYY844" s="120"/>
      <c r="BYZ844" s="120"/>
      <c r="BZA844" s="120"/>
      <c r="BZB844" s="120"/>
      <c r="BZC844" s="120"/>
      <c r="BZD844" s="120"/>
      <c r="BZE844" s="120"/>
      <c r="BZF844" s="120"/>
      <c r="BZG844" s="120"/>
      <c r="BZH844" s="120"/>
      <c r="BZI844" s="120"/>
      <c r="BZJ844" s="120"/>
      <c r="BZK844" s="120"/>
      <c r="BZL844" s="120"/>
      <c r="BZM844" s="120"/>
      <c r="BZN844" s="120"/>
      <c r="BZO844" s="120"/>
      <c r="BZP844" s="120"/>
      <c r="BZQ844" s="120"/>
      <c r="BZR844" s="120"/>
      <c r="BZS844" s="120"/>
      <c r="BZT844" s="120"/>
      <c r="BZU844" s="120"/>
      <c r="BZV844" s="120"/>
      <c r="BZW844" s="120"/>
      <c r="BZX844" s="120"/>
      <c r="BZY844" s="120"/>
      <c r="BZZ844" s="120"/>
      <c r="CAA844" s="120"/>
      <c r="CAB844" s="120"/>
      <c r="CAC844" s="120"/>
      <c r="CAD844" s="120"/>
      <c r="CAE844" s="120"/>
      <c r="CAF844" s="120"/>
      <c r="CAG844" s="120"/>
      <c r="CAH844" s="120"/>
      <c r="CAI844" s="120"/>
      <c r="CAJ844" s="120"/>
      <c r="CAK844" s="120"/>
      <c r="CAL844" s="120"/>
      <c r="CAM844" s="120"/>
      <c r="CAN844" s="120"/>
      <c r="CAO844" s="120"/>
      <c r="CAP844" s="120"/>
      <c r="CAQ844" s="120"/>
      <c r="CAR844" s="120"/>
      <c r="CAS844" s="120"/>
      <c r="CAT844" s="120"/>
      <c r="CAU844" s="120"/>
      <c r="CAV844" s="120"/>
      <c r="CAW844" s="120"/>
      <c r="CAX844" s="120"/>
      <c r="CAY844" s="120"/>
      <c r="CAZ844" s="120"/>
      <c r="CBA844" s="120"/>
      <c r="CBB844" s="120"/>
      <c r="CBC844" s="120"/>
      <c r="CBD844" s="120"/>
      <c r="CBE844" s="120"/>
      <c r="CBF844" s="120"/>
      <c r="CBG844" s="120"/>
      <c r="CBH844" s="120"/>
      <c r="CBI844" s="120"/>
      <c r="CBJ844" s="120"/>
      <c r="CBK844" s="120"/>
      <c r="CBL844" s="120"/>
      <c r="CBM844" s="120"/>
      <c r="CBN844" s="120"/>
      <c r="CBO844" s="120"/>
      <c r="CBP844" s="120"/>
      <c r="CBQ844" s="120"/>
      <c r="CBR844" s="120"/>
      <c r="CBS844" s="120"/>
      <c r="CBT844" s="120"/>
      <c r="CBU844" s="120"/>
      <c r="CBV844" s="120"/>
      <c r="CBW844" s="120"/>
      <c r="CBX844" s="120"/>
      <c r="CBY844" s="120"/>
      <c r="CBZ844" s="120"/>
      <c r="CCA844" s="120"/>
      <c r="CCB844" s="120"/>
      <c r="CCC844" s="120"/>
      <c r="CCD844" s="120"/>
      <c r="CCE844" s="120"/>
      <c r="CCF844" s="120"/>
      <c r="CCG844" s="120"/>
      <c r="CCH844" s="120"/>
      <c r="CCI844" s="120"/>
      <c r="CCJ844" s="120"/>
      <c r="CCK844" s="120"/>
      <c r="CCL844" s="120"/>
      <c r="CCM844" s="120"/>
      <c r="CCN844" s="120"/>
      <c r="CCO844" s="120"/>
      <c r="CCP844" s="120"/>
      <c r="CCQ844" s="120"/>
      <c r="CCR844" s="120"/>
      <c r="CCS844" s="120"/>
      <c r="CCT844" s="120"/>
      <c r="CCU844" s="120"/>
      <c r="CCV844" s="120"/>
      <c r="CCW844" s="120"/>
      <c r="CCX844" s="120"/>
      <c r="CCY844" s="120"/>
      <c r="CCZ844" s="120"/>
      <c r="CDA844" s="120"/>
      <c r="CDB844" s="120"/>
      <c r="CDC844" s="120"/>
      <c r="CDD844" s="120"/>
      <c r="CDE844" s="120"/>
      <c r="CDF844" s="120"/>
      <c r="CDG844" s="120"/>
      <c r="CDH844" s="120"/>
      <c r="CDI844" s="120"/>
      <c r="CDJ844" s="120"/>
      <c r="CDK844" s="120"/>
      <c r="CDL844" s="120"/>
      <c r="CDM844" s="120"/>
      <c r="CDN844" s="120"/>
      <c r="CDO844" s="120"/>
      <c r="CDP844" s="120"/>
      <c r="CDQ844" s="120"/>
      <c r="CDR844" s="120"/>
      <c r="CDS844" s="120"/>
      <c r="CDT844" s="120"/>
      <c r="CDU844" s="120"/>
      <c r="CDV844" s="120"/>
      <c r="CDW844" s="120"/>
      <c r="CDX844" s="120"/>
      <c r="CDY844" s="120"/>
      <c r="CDZ844" s="120"/>
      <c r="CEA844" s="120"/>
      <c r="CEB844" s="120"/>
      <c r="CEC844" s="120"/>
      <c r="CED844" s="120"/>
      <c r="CEE844" s="120"/>
      <c r="CEF844" s="120"/>
      <c r="CEG844" s="120"/>
      <c r="CEH844" s="120"/>
      <c r="CEI844" s="120"/>
      <c r="CEJ844" s="120"/>
      <c r="CEK844" s="120"/>
      <c r="CEL844" s="120"/>
      <c r="CEM844" s="120"/>
      <c r="CEN844" s="120"/>
      <c r="CEO844" s="120"/>
      <c r="CEP844" s="120"/>
      <c r="CEQ844" s="120"/>
      <c r="CER844" s="120"/>
      <c r="CES844" s="120"/>
      <c r="CET844" s="120"/>
      <c r="CEU844" s="120"/>
      <c r="CEV844" s="120"/>
      <c r="CEW844" s="120"/>
      <c r="CEX844" s="120"/>
      <c r="CEY844" s="120"/>
      <c r="CEZ844" s="120"/>
      <c r="CFA844" s="120"/>
      <c r="CFB844" s="120"/>
      <c r="CFC844" s="120"/>
      <c r="CFD844" s="120"/>
      <c r="CFE844" s="120"/>
      <c r="CFF844" s="120"/>
      <c r="CFG844" s="120"/>
      <c r="CFH844" s="120"/>
      <c r="CFI844" s="120"/>
      <c r="CFJ844" s="120"/>
      <c r="CFK844" s="120"/>
      <c r="CFL844" s="120"/>
      <c r="CFM844" s="120"/>
      <c r="CFN844" s="120"/>
      <c r="CFO844" s="120"/>
      <c r="CFP844" s="120"/>
      <c r="CFQ844" s="120"/>
      <c r="CFR844" s="120"/>
      <c r="CFS844" s="120"/>
      <c r="CFT844" s="120"/>
      <c r="CFU844" s="120"/>
      <c r="CFV844" s="120"/>
      <c r="CFW844" s="120"/>
      <c r="CFX844" s="120"/>
      <c r="CFY844" s="120"/>
      <c r="CFZ844" s="120"/>
      <c r="CGA844" s="120"/>
      <c r="CGB844" s="120"/>
      <c r="CGC844" s="120"/>
      <c r="CGD844" s="120"/>
      <c r="CGE844" s="120"/>
      <c r="CGF844" s="120"/>
      <c r="CGG844" s="120"/>
      <c r="CGH844" s="120"/>
      <c r="CGI844" s="120"/>
      <c r="CGJ844" s="120"/>
      <c r="CGK844" s="120"/>
      <c r="CGL844" s="120"/>
      <c r="CGM844" s="120"/>
      <c r="CGN844" s="120"/>
      <c r="CGO844" s="120"/>
      <c r="CGP844" s="120"/>
      <c r="CGQ844" s="120"/>
      <c r="CGR844" s="120"/>
      <c r="CGS844" s="120"/>
      <c r="CGT844" s="120"/>
      <c r="CGU844" s="120"/>
      <c r="CGV844" s="120"/>
      <c r="CGW844" s="120"/>
      <c r="CGX844" s="120"/>
      <c r="CGY844" s="120"/>
      <c r="CGZ844" s="120"/>
      <c r="CHA844" s="120"/>
      <c r="CHB844" s="120"/>
      <c r="CHC844" s="120"/>
      <c r="CHD844" s="120"/>
      <c r="CHE844" s="120"/>
      <c r="CHF844" s="120"/>
      <c r="CHG844" s="120"/>
      <c r="CHH844" s="120"/>
      <c r="CHI844" s="120"/>
      <c r="CHJ844" s="120"/>
      <c r="CHK844" s="120"/>
      <c r="CHL844" s="120"/>
      <c r="CHM844" s="120"/>
      <c r="CHN844" s="120"/>
      <c r="CHO844" s="120"/>
      <c r="CHP844" s="120"/>
      <c r="CHQ844" s="120"/>
      <c r="CHR844" s="120"/>
      <c r="CHS844" s="120"/>
      <c r="CHT844" s="120"/>
      <c r="CHU844" s="120"/>
      <c r="CHV844" s="120"/>
      <c r="CHW844" s="120"/>
      <c r="CHX844" s="120"/>
      <c r="CHY844" s="120"/>
      <c r="CHZ844" s="120"/>
      <c r="CIA844" s="120"/>
      <c r="CIB844" s="120"/>
      <c r="CIC844" s="120"/>
      <c r="CID844" s="120"/>
      <c r="CIE844" s="120"/>
      <c r="CIF844" s="120"/>
      <c r="CIG844" s="120"/>
      <c r="CIH844" s="120"/>
      <c r="CII844" s="120"/>
      <c r="CIJ844" s="120"/>
      <c r="CIK844" s="120"/>
      <c r="CIL844" s="120"/>
      <c r="CIM844" s="120"/>
      <c r="CIN844" s="120"/>
      <c r="CIO844" s="120"/>
      <c r="CIP844" s="120"/>
      <c r="CIQ844" s="120"/>
      <c r="CIR844" s="120"/>
      <c r="CIS844" s="120"/>
      <c r="CIT844" s="120"/>
      <c r="CIU844" s="120"/>
      <c r="CIV844" s="120"/>
      <c r="CIW844" s="120"/>
      <c r="CIX844" s="120"/>
      <c r="CIY844" s="120"/>
      <c r="CIZ844" s="120"/>
      <c r="CJA844" s="120"/>
      <c r="CJB844" s="120"/>
      <c r="CJC844" s="120"/>
      <c r="CJD844" s="120"/>
      <c r="CJE844" s="120"/>
      <c r="CJF844" s="120"/>
      <c r="CJG844" s="120"/>
      <c r="CJH844" s="120"/>
      <c r="CJI844" s="120"/>
      <c r="CJJ844" s="120"/>
      <c r="CJK844" s="120"/>
      <c r="CJL844" s="120"/>
      <c r="CJM844" s="120"/>
      <c r="CJN844" s="120"/>
      <c r="CJO844" s="120"/>
      <c r="CJP844" s="120"/>
      <c r="CJQ844" s="120"/>
      <c r="CJR844" s="120"/>
      <c r="CJS844" s="120"/>
      <c r="CJT844" s="120"/>
      <c r="CJU844" s="120"/>
      <c r="CJV844" s="120"/>
      <c r="CJW844" s="120"/>
      <c r="CJX844" s="120"/>
      <c r="CJY844" s="120"/>
      <c r="CJZ844" s="120"/>
      <c r="CKA844" s="120"/>
      <c r="CKB844" s="120"/>
      <c r="CKC844" s="120"/>
      <c r="CKD844" s="120"/>
      <c r="CKE844" s="120"/>
      <c r="CKF844" s="120"/>
      <c r="CKG844" s="120"/>
      <c r="CKH844" s="120"/>
      <c r="CKI844" s="120"/>
      <c r="CKJ844" s="120"/>
      <c r="CKK844" s="120"/>
      <c r="CKL844" s="120"/>
      <c r="CKM844" s="120"/>
      <c r="CKN844" s="120"/>
      <c r="CKO844" s="120"/>
      <c r="CKP844" s="120"/>
      <c r="CKQ844" s="120"/>
      <c r="CKR844" s="120"/>
      <c r="CKS844" s="120"/>
      <c r="CKT844" s="120"/>
      <c r="CKU844" s="120"/>
      <c r="CKV844" s="120"/>
      <c r="CKW844" s="120"/>
      <c r="CKX844" s="120"/>
      <c r="CKY844" s="120"/>
      <c r="CKZ844" s="120"/>
      <c r="CLA844" s="120"/>
      <c r="CLB844" s="120"/>
      <c r="CLC844" s="120"/>
      <c r="CLD844" s="120"/>
      <c r="CLE844" s="120"/>
      <c r="CLF844" s="120"/>
      <c r="CLG844" s="120"/>
      <c r="CLH844" s="120"/>
      <c r="CLI844" s="120"/>
      <c r="CLJ844" s="120"/>
      <c r="CLK844" s="120"/>
      <c r="CLL844" s="120"/>
      <c r="CLM844" s="120"/>
      <c r="CLN844" s="120"/>
      <c r="CLO844" s="120"/>
      <c r="CLP844" s="120"/>
      <c r="CLQ844" s="120"/>
      <c r="CLR844" s="120"/>
      <c r="CLS844" s="120"/>
      <c r="CLT844" s="120"/>
      <c r="CLU844" s="120"/>
      <c r="CLV844" s="120"/>
      <c r="CLW844" s="120"/>
      <c r="CLX844" s="120"/>
      <c r="CLY844" s="120"/>
      <c r="CLZ844" s="120"/>
      <c r="CMA844" s="120"/>
      <c r="CMB844" s="120"/>
      <c r="CMC844" s="120"/>
      <c r="CMD844" s="120"/>
      <c r="CME844" s="120"/>
      <c r="CMF844" s="120"/>
      <c r="CMG844" s="120"/>
      <c r="CMH844" s="120"/>
      <c r="CMI844" s="120"/>
      <c r="CMJ844" s="120"/>
      <c r="CMK844" s="120"/>
      <c r="CML844" s="120"/>
      <c r="CMM844" s="120"/>
      <c r="CMN844" s="120"/>
      <c r="CMO844" s="120"/>
      <c r="CMP844" s="120"/>
      <c r="CMQ844" s="120"/>
      <c r="CMR844" s="120"/>
      <c r="CMS844" s="120"/>
      <c r="CMT844" s="120"/>
      <c r="CMU844" s="120"/>
      <c r="CMV844" s="120"/>
      <c r="CMW844" s="120"/>
      <c r="CMX844" s="120"/>
      <c r="CMY844" s="120"/>
      <c r="CMZ844" s="120"/>
      <c r="CNA844" s="120"/>
      <c r="CNB844" s="120"/>
      <c r="CNC844" s="120"/>
      <c r="CND844" s="120"/>
      <c r="CNE844" s="120"/>
      <c r="CNF844" s="120"/>
      <c r="CNG844" s="120"/>
      <c r="CNH844" s="120"/>
      <c r="CNI844" s="120"/>
      <c r="CNJ844" s="120"/>
      <c r="CNK844" s="120"/>
      <c r="CNL844" s="120"/>
      <c r="CNM844" s="120"/>
      <c r="CNN844" s="120"/>
      <c r="CNO844" s="120"/>
      <c r="CNP844" s="120"/>
      <c r="CNQ844" s="120"/>
      <c r="CNR844" s="120"/>
      <c r="CNS844" s="120"/>
      <c r="CNT844" s="120"/>
      <c r="CNU844" s="120"/>
      <c r="CNV844" s="120"/>
      <c r="CNW844" s="120"/>
      <c r="CNX844" s="120"/>
      <c r="CNY844" s="120"/>
      <c r="CNZ844" s="120"/>
      <c r="COA844" s="120"/>
      <c r="COB844" s="120"/>
      <c r="COC844" s="120"/>
      <c r="COD844" s="120"/>
      <c r="COE844" s="120"/>
      <c r="COF844" s="120"/>
      <c r="COG844" s="120"/>
      <c r="COH844" s="120"/>
      <c r="COI844" s="120"/>
      <c r="COJ844" s="120"/>
      <c r="COK844" s="120"/>
      <c r="COL844" s="120"/>
      <c r="COM844" s="120"/>
      <c r="CON844" s="120"/>
      <c r="COO844" s="120"/>
      <c r="COP844" s="120"/>
      <c r="COQ844" s="120"/>
      <c r="COR844" s="120"/>
      <c r="COS844" s="120"/>
      <c r="COT844" s="120"/>
      <c r="COU844" s="120"/>
      <c r="COV844" s="120"/>
      <c r="COW844" s="120"/>
      <c r="COX844" s="120"/>
      <c r="COY844" s="120"/>
      <c r="COZ844" s="120"/>
      <c r="CPA844" s="120"/>
      <c r="CPB844" s="120"/>
      <c r="CPC844" s="120"/>
      <c r="CPD844" s="120"/>
      <c r="CPE844" s="120"/>
      <c r="CPF844" s="120"/>
      <c r="CPG844" s="120"/>
      <c r="CPH844" s="120"/>
      <c r="CPI844" s="120"/>
      <c r="CPJ844" s="120"/>
      <c r="CPK844" s="120"/>
      <c r="CPL844" s="120"/>
      <c r="CPM844" s="120"/>
      <c r="CPN844" s="120"/>
      <c r="CPO844" s="120"/>
      <c r="CPP844" s="120"/>
      <c r="CPQ844" s="120"/>
      <c r="CPR844" s="120"/>
      <c r="CPS844" s="120"/>
      <c r="CPT844" s="120"/>
      <c r="CPU844" s="120"/>
      <c r="CPV844" s="120"/>
      <c r="CPW844" s="120"/>
      <c r="CPX844" s="120"/>
      <c r="CPY844" s="120"/>
      <c r="CPZ844" s="120"/>
      <c r="CQA844" s="120"/>
      <c r="CQB844" s="120"/>
      <c r="CQC844" s="120"/>
      <c r="CQD844" s="120"/>
      <c r="CQE844" s="120"/>
      <c r="CQF844" s="120"/>
      <c r="CQG844" s="120"/>
      <c r="CQH844" s="120"/>
      <c r="CQI844" s="120"/>
      <c r="CQJ844" s="120"/>
      <c r="CQK844" s="120"/>
      <c r="CQL844" s="120"/>
      <c r="CQM844" s="120"/>
      <c r="CQN844" s="120"/>
      <c r="CQO844" s="120"/>
      <c r="CQP844" s="120"/>
      <c r="CQQ844" s="120"/>
      <c r="CQR844" s="120"/>
      <c r="CQS844" s="120"/>
      <c r="CQT844" s="120"/>
      <c r="CQU844" s="120"/>
      <c r="CQV844" s="120"/>
      <c r="CQW844" s="120"/>
      <c r="CQX844" s="120"/>
      <c r="CQY844" s="120"/>
      <c r="CQZ844" s="120"/>
      <c r="CRA844" s="120"/>
      <c r="CRB844" s="120"/>
      <c r="CRC844" s="120"/>
      <c r="CRD844" s="120"/>
      <c r="CRE844" s="120"/>
      <c r="CRF844" s="120"/>
      <c r="CRG844" s="120"/>
      <c r="CRH844" s="120"/>
      <c r="CRI844" s="120"/>
      <c r="CRJ844" s="120"/>
      <c r="CRK844" s="120"/>
      <c r="CRL844" s="120"/>
      <c r="CRM844" s="120"/>
      <c r="CRN844" s="120"/>
      <c r="CRO844" s="120"/>
      <c r="CRP844" s="120"/>
      <c r="CRQ844" s="120"/>
      <c r="CRR844" s="120"/>
      <c r="CRS844" s="120"/>
      <c r="CRT844" s="120"/>
      <c r="CRU844" s="120"/>
      <c r="CRV844" s="120"/>
      <c r="CRW844" s="120"/>
      <c r="CRX844" s="120"/>
      <c r="CRY844" s="120"/>
      <c r="CRZ844" s="120"/>
      <c r="CSA844" s="120"/>
      <c r="CSB844" s="120"/>
      <c r="CSC844" s="120"/>
      <c r="CSD844" s="120"/>
      <c r="CSE844" s="120"/>
      <c r="CSF844" s="120"/>
      <c r="CSG844" s="120"/>
      <c r="CSH844" s="120"/>
      <c r="CSI844" s="120"/>
      <c r="CSJ844" s="120"/>
      <c r="CSK844" s="120"/>
      <c r="CSL844" s="120"/>
      <c r="CSM844" s="120"/>
      <c r="CSN844" s="120"/>
      <c r="CSO844" s="120"/>
      <c r="CSP844" s="120"/>
      <c r="CSQ844" s="120"/>
      <c r="CSR844" s="120"/>
      <c r="CSS844" s="120"/>
      <c r="CST844" s="120"/>
      <c r="CSU844" s="120"/>
      <c r="CSV844" s="120"/>
      <c r="CSW844" s="120"/>
      <c r="CSX844" s="120"/>
      <c r="CSY844" s="120"/>
      <c r="CSZ844" s="120"/>
      <c r="CTA844" s="120"/>
      <c r="CTB844" s="120"/>
      <c r="CTC844" s="120"/>
      <c r="CTD844" s="120"/>
      <c r="CTE844" s="120"/>
      <c r="CTF844" s="120"/>
      <c r="CTG844" s="120"/>
      <c r="CTH844" s="120"/>
      <c r="CTI844" s="120"/>
      <c r="CTJ844" s="120"/>
      <c r="CTK844" s="120"/>
      <c r="CTL844" s="120"/>
      <c r="CTM844" s="120"/>
      <c r="CTN844" s="120"/>
      <c r="CTO844" s="120"/>
      <c r="CTP844" s="120"/>
      <c r="CTQ844" s="120"/>
      <c r="CTR844" s="120"/>
      <c r="CTS844" s="120"/>
      <c r="CTT844" s="120"/>
      <c r="CTU844" s="120"/>
      <c r="CTV844" s="120"/>
      <c r="CTW844" s="120"/>
      <c r="CTX844" s="120"/>
      <c r="CTY844" s="120"/>
      <c r="CTZ844" s="120"/>
      <c r="CUA844" s="120"/>
      <c r="CUB844" s="120"/>
      <c r="CUC844" s="120"/>
      <c r="CUD844" s="120"/>
      <c r="CUE844" s="120"/>
      <c r="CUF844" s="120"/>
      <c r="CUG844" s="120"/>
      <c r="CUH844" s="120"/>
      <c r="CUI844" s="120"/>
      <c r="CUJ844" s="120"/>
      <c r="CUK844" s="120"/>
      <c r="CUL844" s="120"/>
      <c r="CUM844" s="120"/>
      <c r="CUN844" s="120"/>
      <c r="CUO844" s="120"/>
      <c r="CUP844" s="120"/>
      <c r="CUQ844" s="120"/>
      <c r="CUR844" s="120"/>
      <c r="CUS844" s="120"/>
      <c r="CUT844" s="120"/>
      <c r="CUU844" s="120"/>
      <c r="CUV844" s="120"/>
      <c r="CUW844" s="120"/>
      <c r="CUX844" s="120"/>
      <c r="CUY844" s="120"/>
      <c r="CUZ844" s="120"/>
      <c r="CVA844" s="120"/>
      <c r="CVB844" s="120"/>
      <c r="CVC844" s="120"/>
      <c r="CVD844" s="120"/>
      <c r="CVE844" s="120"/>
      <c r="CVF844" s="120"/>
      <c r="CVG844" s="120"/>
      <c r="CVH844" s="120"/>
      <c r="CVI844" s="120"/>
      <c r="CVJ844" s="120"/>
      <c r="CVK844" s="120"/>
      <c r="CVL844" s="120"/>
      <c r="CVM844" s="120"/>
      <c r="CVN844" s="120"/>
      <c r="CVO844" s="120"/>
      <c r="CVP844" s="120"/>
      <c r="CVQ844" s="120"/>
      <c r="CVR844" s="120"/>
      <c r="CVS844" s="120"/>
      <c r="CVT844" s="120"/>
      <c r="CVU844" s="120"/>
      <c r="CVV844" s="120"/>
      <c r="CVW844" s="120"/>
      <c r="CVX844" s="120"/>
      <c r="CVY844" s="120"/>
      <c r="CVZ844" s="120"/>
      <c r="CWA844" s="120"/>
      <c r="CWB844" s="120"/>
      <c r="CWC844" s="120"/>
      <c r="CWD844" s="120"/>
      <c r="CWE844" s="120"/>
      <c r="CWF844" s="120"/>
      <c r="CWG844" s="120"/>
      <c r="CWH844" s="120"/>
      <c r="CWI844" s="120"/>
      <c r="CWJ844" s="120"/>
      <c r="CWK844" s="120"/>
      <c r="CWL844" s="120"/>
      <c r="CWM844" s="120"/>
      <c r="CWN844" s="120"/>
      <c r="CWO844" s="120"/>
      <c r="CWP844" s="120"/>
      <c r="CWQ844" s="120"/>
      <c r="CWR844" s="120"/>
      <c r="CWS844" s="120"/>
      <c r="CWT844" s="120"/>
      <c r="CWU844" s="120"/>
      <c r="CWV844" s="120"/>
      <c r="CWW844" s="120"/>
      <c r="CWX844" s="120"/>
      <c r="CWY844" s="120"/>
      <c r="CWZ844" s="120"/>
      <c r="CXA844" s="120"/>
      <c r="CXB844" s="120"/>
      <c r="CXC844" s="120"/>
      <c r="CXD844" s="120"/>
      <c r="CXE844" s="120"/>
      <c r="CXF844" s="120"/>
      <c r="CXG844" s="120"/>
      <c r="CXH844" s="120"/>
      <c r="CXI844" s="120"/>
      <c r="CXJ844" s="120"/>
      <c r="CXK844" s="120"/>
      <c r="CXL844" s="120"/>
      <c r="CXM844" s="120"/>
      <c r="CXN844" s="120"/>
      <c r="CXO844" s="120"/>
      <c r="CXP844" s="120"/>
      <c r="CXQ844" s="120"/>
      <c r="CXR844" s="120"/>
      <c r="CXS844" s="120"/>
      <c r="CXT844" s="120"/>
      <c r="CXU844" s="120"/>
      <c r="CXV844" s="120"/>
      <c r="CXW844" s="120"/>
      <c r="CXX844" s="120"/>
      <c r="CXY844" s="120"/>
      <c r="CXZ844" s="120"/>
      <c r="CYA844" s="120"/>
      <c r="CYB844" s="120"/>
      <c r="CYC844" s="120"/>
      <c r="CYD844" s="120"/>
      <c r="CYE844" s="120"/>
      <c r="CYF844" s="120"/>
      <c r="CYG844" s="120"/>
      <c r="CYH844" s="120"/>
      <c r="CYI844" s="120"/>
      <c r="CYJ844" s="120"/>
      <c r="CYK844" s="120"/>
      <c r="CYL844" s="120"/>
      <c r="CYM844" s="120"/>
      <c r="CYN844" s="120"/>
      <c r="CYO844" s="120"/>
      <c r="CYP844" s="120"/>
      <c r="CYQ844" s="120"/>
      <c r="CYR844" s="120"/>
      <c r="CYS844" s="120"/>
      <c r="CYT844" s="120"/>
      <c r="CYU844" s="120"/>
      <c r="CYV844" s="120"/>
      <c r="CYW844" s="120"/>
      <c r="CYX844" s="120"/>
      <c r="CYY844" s="120"/>
      <c r="CYZ844" s="120"/>
      <c r="CZA844" s="120"/>
      <c r="CZB844" s="120"/>
      <c r="CZC844" s="120"/>
      <c r="CZD844" s="120"/>
      <c r="CZE844" s="120"/>
      <c r="CZF844" s="120"/>
      <c r="CZG844" s="120"/>
      <c r="CZH844" s="120"/>
      <c r="CZI844" s="120"/>
      <c r="CZJ844" s="120"/>
      <c r="CZK844" s="120"/>
      <c r="CZL844" s="120"/>
      <c r="CZM844" s="120"/>
      <c r="CZN844" s="120"/>
      <c r="CZO844" s="120"/>
      <c r="CZP844" s="120"/>
      <c r="CZQ844" s="120"/>
      <c r="CZR844" s="120"/>
      <c r="CZS844" s="120"/>
      <c r="CZT844" s="120"/>
      <c r="CZU844" s="120"/>
      <c r="CZV844" s="120"/>
      <c r="CZW844" s="120"/>
      <c r="CZX844" s="120"/>
      <c r="CZY844" s="120"/>
      <c r="CZZ844" s="120"/>
      <c r="DAA844" s="120"/>
      <c r="DAB844" s="120"/>
      <c r="DAC844" s="120"/>
      <c r="DAD844" s="120"/>
      <c r="DAE844" s="120"/>
      <c r="DAF844" s="120"/>
      <c r="DAG844" s="120"/>
      <c r="DAH844" s="120"/>
      <c r="DAI844" s="120"/>
      <c r="DAJ844" s="120"/>
      <c r="DAK844" s="120"/>
      <c r="DAL844" s="120"/>
      <c r="DAM844" s="120"/>
      <c r="DAN844" s="120"/>
      <c r="DAO844" s="120"/>
      <c r="DAP844" s="120"/>
      <c r="DAQ844" s="120"/>
      <c r="DAR844" s="120"/>
      <c r="DAS844" s="120"/>
      <c r="DAT844" s="120"/>
      <c r="DAU844" s="120"/>
      <c r="DAV844" s="120"/>
      <c r="DAW844" s="120"/>
      <c r="DAX844" s="120"/>
      <c r="DAY844" s="120"/>
      <c r="DAZ844" s="120"/>
      <c r="DBA844" s="120"/>
      <c r="DBB844" s="120"/>
      <c r="DBC844" s="120"/>
      <c r="DBD844" s="120"/>
      <c r="DBE844" s="120"/>
      <c r="DBF844" s="120"/>
      <c r="DBG844" s="120"/>
      <c r="DBH844" s="120"/>
      <c r="DBI844" s="120"/>
      <c r="DBJ844" s="120"/>
      <c r="DBK844" s="120"/>
      <c r="DBL844" s="120"/>
      <c r="DBM844" s="120"/>
      <c r="DBN844" s="120"/>
      <c r="DBO844" s="120"/>
      <c r="DBP844" s="120"/>
      <c r="DBQ844" s="120"/>
      <c r="DBR844" s="120"/>
      <c r="DBS844" s="120"/>
      <c r="DBT844" s="120"/>
      <c r="DBU844" s="120"/>
      <c r="DBV844" s="120"/>
      <c r="DBW844" s="120"/>
      <c r="DBX844" s="120"/>
      <c r="DBY844" s="120"/>
      <c r="DBZ844" s="120"/>
      <c r="DCA844" s="120"/>
      <c r="DCB844" s="120"/>
      <c r="DCC844" s="120"/>
      <c r="DCD844" s="120"/>
      <c r="DCE844" s="120"/>
      <c r="DCF844" s="120"/>
      <c r="DCG844" s="120"/>
      <c r="DCH844" s="120"/>
      <c r="DCI844" s="120"/>
      <c r="DCJ844" s="120"/>
      <c r="DCK844" s="120"/>
      <c r="DCL844" s="120"/>
      <c r="DCM844" s="120"/>
      <c r="DCN844" s="120"/>
      <c r="DCO844" s="120"/>
      <c r="DCP844" s="120"/>
      <c r="DCQ844" s="120"/>
      <c r="DCR844" s="120"/>
      <c r="DCS844" s="120"/>
      <c r="DCT844" s="120"/>
      <c r="DCU844" s="120"/>
      <c r="DCV844" s="120"/>
      <c r="DCW844" s="120"/>
      <c r="DCX844" s="120"/>
      <c r="DCY844" s="120"/>
      <c r="DCZ844" s="120"/>
      <c r="DDA844" s="120"/>
      <c r="DDB844" s="120"/>
      <c r="DDC844" s="120"/>
      <c r="DDD844" s="120"/>
      <c r="DDE844" s="120"/>
      <c r="DDF844" s="120"/>
      <c r="DDG844" s="120"/>
      <c r="DDH844" s="120"/>
      <c r="DDI844" s="120"/>
      <c r="DDJ844" s="120"/>
      <c r="DDK844" s="120"/>
      <c r="DDL844" s="120"/>
      <c r="DDM844" s="120"/>
      <c r="DDN844" s="120"/>
      <c r="DDO844" s="120"/>
      <c r="DDP844" s="120"/>
      <c r="DDQ844" s="120"/>
      <c r="DDR844" s="120"/>
      <c r="DDS844" s="120"/>
      <c r="DDT844" s="120"/>
      <c r="DDU844" s="120"/>
      <c r="DDV844" s="120"/>
      <c r="DDW844" s="120"/>
      <c r="DDX844" s="120"/>
      <c r="DDY844" s="120"/>
      <c r="DDZ844" s="120"/>
      <c r="DEA844" s="120"/>
      <c r="DEB844" s="120"/>
      <c r="DEC844" s="120"/>
      <c r="DED844" s="120"/>
      <c r="DEE844" s="120"/>
      <c r="DEF844" s="120"/>
      <c r="DEG844" s="120"/>
      <c r="DEH844" s="120"/>
      <c r="DEI844" s="120"/>
      <c r="DEJ844" s="120"/>
      <c r="DEK844" s="120"/>
      <c r="DEL844" s="120"/>
      <c r="DEM844" s="120"/>
      <c r="DEN844" s="120"/>
      <c r="DEO844" s="120"/>
      <c r="DEP844" s="120"/>
      <c r="DEQ844" s="120"/>
      <c r="DER844" s="120"/>
      <c r="DES844" s="120"/>
      <c r="DET844" s="120"/>
      <c r="DEU844" s="120"/>
      <c r="DEV844" s="120"/>
      <c r="DEW844" s="120"/>
      <c r="DEX844" s="120"/>
      <c r="DEY844" s="120"/>
      <c r="DEZ844" s="120"/>
      <c r="DFA844" s="120"/>
      <c r="DFB844" s="120"/>
      <c r="DFC844" s="120"/>
      <c r="DFD844" s="120"/>
      <c r="DFE844" s="120"/>
      <c r="DFF844" s="120"/>
      <c r="DFG844" s="120"/>
      <c r="DFH844" s="120"/>
      <c r="DFI844" s="120"/>
      <c r="DFJ844" s="120"/>
      <c r="DFK844" s="120"/>
      <c r="DFL844" s="120"/>
      <c r="DFM844" s="120"/>
      <c r="DFN844" s="120"/>
      <c r="DFO844" s="120"/>
      <c r="DFP844" s="120"/>
      <c r="DFQ844" s="120"/>
      <c r="DFR844" s="120"/>
      <c r="DFS844" s="120"/>
      <c r="DFT844" s="120"/>
      <c r="DFU844" s="120"/>
      <c r="DFV844" s="120"/>
      <c r="DFW844" s="120"/>
      <c r="DFX844" s="120"/>
      <c r="DFY844" s="120"/>
      <c r="DFZ844" s="120"/>
      <c r="DGA844" s="120"/>
      <c r="DGB844" s="120"/>
      <c r="DGC844" s="120"/>
      <c r="DGD844" s="120"/>
      <c r="DGE844" s="120"/>
      <c r="DGF844" s="120"/>
      <c r="DGG844" s="120"/>
      <c r="DGH844" s="120"/>
      <c r="DGI844" s="120"/>
      <c r="DGJ844" s="120"/>
      <c r="DGK844" s="120"/>
      <c r="DGL844" s="120"/>
      <c r="DGM844" s="120"/>
      <c r="DGN844" s="120"/>
      <c r="DGO844" s="120"/>
      <c r="DGP844" s="120"/>
      <c r="DGQ844" s="120"/>
      <c r="DGR844" s="120"/>
      <c r="DGS844" s="120"/>
      <c r="DGT844" s="120"/>
      <c r="DGU844" s="120"/>
      <c r="DGV844" s="120"/>
      <c r="DGW844" s="120"/>
      <c r="DGX844" s="120"/>
      <c r="DGY844" s="120"/>
      <c r="DGZ844" s="120"/>
      <c r="DHA844" s="120"/>
      <c r="DHB844" s="120"/>
      <c r="DHC844" s="120"/>
      <c r="DHD844" s="120"/>
      <c r="DHE844" s="120"/>
      <c r="DHF844" s="120"/>
      <c r="DHG844" s="120"/>
      <c r="DHH844" s="120"/>
      <c r="DHI844" s="120"/>
      <c r="DHJ844" s="120"/>
      <c r="DHK844" s="120"/>
      <c r="DHL844" s="120"/>
      <c r="DHM844" s="120"/>
      <c r="DHN844" s="120"/>
      <c r="DHO844" s="120"/>
      <c r="DHP844" s="120"/>
      <c r="DHQ844" s="120"/>
      <c r="DHR844" s="120"/>
      <c r="DHS844" s="120"/>
      <c r="DHT844" s="120"/>
      <c r="DHU844" s="120"/>
      <c r="DHV844" s="120"/>
      <c r="DHW844" s="120"/>
      <c r="DHX844" s="120"/>
      <c r="DHY844" s="120"/>
      <c r="DHZ844" s="120"/>
      <c r="DIA844" s="120"/>
      <c r="DIB844" s="120"/>
      <c r="DIC844" s="120"/>
      <c r="DID844" s="120"/>
      <c r="DIE844" s="120"/>
      <c r="DIF844" s="120"/>
      <c r="DIG844" s="120"/>
      <c r="DIH844" s="120"/>
      <c r="DII844" s="120"/>
      <c r="DIJ844" s="120"/>
      <c r="DIK844" s="120"/>
      <c r="DIL844" s="120"/>
      <c r="DIM844" s="120"/>
      <c r="DIN844" s="120"/>
      <c r="DIO844" s="120"/>
      <c r="DIP844" s="120"/>
      <c r="DIQ844" s="120"/>
      <c r="DIR844" s="120"/>
      <c r="DIS844" s="120"/>
      <c r="DIT844" s="120"/>
      <c r="DIU844" s="120"/>
      <c r="DIV844" s="120"/>
      <c r="DIW844" s="120"/>
      <c r="DIX844" s="120"/>
      <c r="DIY844" s="120"/>
      <c r="DIZ844" s="120"/>
      <c r="DJA844" s="120"/>
      <c r="DJB844" s="120"/>
      <c r="DJC844" s="120"/>
      <c r="DJD844" s="120"/>
      <c r="DJE844" s="120"/>
      <c r="DJF844" s="120"/>
      <c r="DJG844" s="120"/>
      <c r="DJH844" s="120"/>
      <c r="DJI844" s="120"/>
      <c r="DJJ844" s="120"/>
      <c r="DJK844" s="120"/>
      <c r="DJL844" s="120"/>
      <c r="DJM844" s="120"/>
      <c r="DJN844" s="120"/>
      <c r="DJO844" s="120"/>
      <c r="DJP844" s="120"/>
      <c r="DJQ844" s="120"/>
      <c r="DJR844" s="120"/>
      <c r="DJS844" s="120"/>
      <c r="DJT844" s="120"/>
      <c r="DJU844" s="120"/>
      <c r="DJV844" s="120"/>
      <c r="DJW844" s="120"/>
      <c r="DJX844" s="120"/>
      <c r="DJY844" s="120"/>
      <c r="DJZ844" s="120"/>
      <c r="DKA844" s="120"/>
      <c r="DKB844" s="120"/>
      <c r="DKC844" s="120"/>
      <c r="DKD844" s="120"/>
      <c r="DKE844" s="120"/>
      <c r="DKF844" s="120"/>
      <c r="DKG844" s="120"/>
      <c r="DKH844" s="120"/>
      <c r="DKI844" s="120"/>
      <c r="DKJ844" s="120"/>
      <c r="DKK844" s="120"/>
      <c r="DKL844" s="120"/>
      <c r="DKM844" s="120"/>
      <c r="DKN844" s="120"/>
      <c r="DKO844" s="120"/>
      <c r="DKP844" s="120"/>
      <c r="DKQ844" s="120"/>
      <c r="DKR844" s="120"/>
      <c r="DKS844" s="120"/>
      <c r="DKT844" s="120"/>
      <c r="DKU844" s="120"/>
      <c r="DKV844" s="120"/>
      <c r="DKW844" s="120"/>
      <c r="DKX844" s="120"/>
      <c r="DKY844" s="120"/>
      <c r="DKZ844" s="120"/>
      <c r="DLA844" s="120"/>
      <c r="DLB844" s="120"/>
      <c r="DLC844" s="120"/>
      <c r="DLD844" s="120"/>
      <c r="DLE844" s="120"/>
      <c r="DLF844" s="120"/>
      <c r="DLG844" s="120"/>
      <c r="DLH844" s="120"/>
      <c r="DLI844" s="120"/>
      <c r="DLJ844" s="120"/>
      <c r="DLK844" s="120"/>
      <c r="DLL844" s="120"/>
      <c r="DLM844" s="120"/>
      <c r="DLN844" s="120"/>
      <c r="DLO844" s="120"/>
      <c r="DLP844" s="120"/>
      <c r="DLQ844" s="120"/>
      <c r="DLR844" s="120"/>
      <c r="DLS844" s="120"/>
      <c r="DLT844" s="120"/>
      <c r="DLU844" s="120"/>
      <c r="DLV844" s="120"/>
      <c r="DLW844" s="120"/>
      <c r="DLX844" s="120"/>
      <c r="DLY844" s="120"/>
      <c r="DLZ844" s="120"/>
      <c r="DMA844" s="120"/>
      <c r="DMB844" s="120"/>
      <c r="DMC844" s="120"/>
      <c r="DMD844" s="120"/>
      <c r="DME844" s="120"/>
      <c r="DMF844" s="120"/>
      <c r="DMG844" s="120"/>
      <c r="DMH844" s="120"/>
      <c r="DMI844" s="120"/>
      <c r="DMJ844" s="120"/>
      <c r="DMK844" s="120"/>
      <c r="DML844" s="120"/>
      <c r="DMM844" s="120"/>
      <c r="DMN844" s="120"/>
      <c r="DMO844" s="120"/>
      <c r="DMP844" s="120"/>
      <c r="DMQ844" s="120"/>
      <c r="DMR844" s="120"/>
      <c r="DMS844" s="120"/>
      <c r="DMT844" s="120"/>
      <c r="DMU844" s="120"/>
      <c r="DMV844" s="120"/>
      <c r="DMW844" s="120"/>
      <c r="DMX844" s="120"/>
      <c r="DMY844" s="120"/>
      <c r="DMZ844" s="120"/>
      <c r="DNA844" s="120"/>
      <c r="DNB844" s="120"/>
      <c r="DNC844" s="120"/>
      <c r="DND844" s="120"/>
      <c r="DNE844" s="120"/>
      <c r="DNF844" s="120"/>
      <c r="DNG844" s="120"/>
      <c r="DNH844" s="120"/>
      <c r="DNI844" s="120"/>
      <c r="DNJ844" s="120"/>
      <c r="DNK844" s="120"/>
      <c r="DNL844" s="120"/>
      <c r="DNM844" s="120"/>
      <c r="DNN844" s="120"/>
      <c r="DNO844" s="120"/>
      <c r="DNP844" s="120"/>
      <c r="DNQ844" s="120"/>
      <c r="DNR844" s="120"/>
      <c r="DNS844" s="120"/>
      <c r="DNT844" s="120"/>
      <c r="DNU844" s="120"/>
      <c r="DNV844" s="120"/>
      <c r="DNW844" s="120"/>
      <c r="DNX844" s="120"/>
      <c r="DNY844" s="120"/>
      <c r="DNZ844" s="120"/>
      <c r="DOA844" s="120"/>
      <c r="DOB844" s="120"/>
      <c r="DOC844" s="120"/>
      <c r="DOD844" s="120"/>
      <c r="DOE844" s="120"/>
      <c r="DOF844" s="120"/>
      <c r="DOG844" s="120"/>
      <c r="DOH844" s="120"/>
      <c r="DOI844" s="120"/>
      <c r="DOJ844" s="120"/>
      <c r="DOK844" s="120"/>
      <c r="DOL844" s="120"/>
      <c r="DOM844" s="120"/>
      <c r="DON844" s="120"/>
      <c r="DOO844" s="120"/>
      <c r="DOP844" s="120"/>
      <c r="DOQ844" s="120"/>
      <c r="DOR844" s="120"/>
      <c r="DOS844" s="120"/>
      <c r="DOT844" s="120"/>
      <c r="DOU844" s="120"/>
      <c r="DOV844" s="120"/>
      <c r="DOW844" s="120"/>
      <c r="DOX844" s="120"/>
      <c r="DOY844" s="120"/>
      <c r="DOZ844" s="120"/>
      <c r="DPA844" s="120"/>
      <c r="DPB844" s="120"/>
      <c r="DPC844" s="120"/>
      <c r="DPD844" s="120"/>
      <c r="DPE844" s="120"/>
      <c r="DPF844" s="120"/>
      <c r="DPG844" s="120"/>
      <c r="DPH844" s="120"/>
      <c r="DPI844" s="120"/>
      <c r="DPJ844" s="120"/>
      <c r="DPK844" s="120"/>
      <c r="DPL844" s="120"/>
      <c r="DPM844" s="120"/>
      <c r="DPN844" s="120"/>
      <c r="DPO844" s="120"/>
      <c r="DPP844" s="120"/>
      <c r="DPQ844" s="120"/>
      <c r="DPR844" s="120"/>
      <c r="DPS844" s="120"/>
      <c r="DPT844" s="120"/>
      <c r="DPU844" s="120"/>
      <c r="DPV844" s="120"/>
      <c r="DPW844" s="120"/>
      <c r="DPX844" s="120"/>
      <c r="DPY844" s="120"/>
      <c r="DPZ844" s="120"/>
      <c r="DQA844" s="120"/>
      <c r="DQB844" s="120"/>
      <c r="DQC844" s="120"/>
      <c r="DQD844" s="120"/>
      <c r="DQE844" s="120"/>
      <c r="DQF844" s="120"/>
      <c r="DQG844" s="120"/>
      <c r="DQH844" s="120"/>
      <c r="DQI844" s="120"/>
      <c r="DQJ844" s="120"/>
      <c r="DQK844" s="120"/>
      <c r="DQL844" s="120"/>
      <c r="DQM844" s="120"/>
      <c r="DQN844" s="120"/>
      <c r="DQO844" s="120"/>
      <c r="DQP844" s="120"/>
      <c r="DQQ844" s="120"/>
      <c r="DQR844" s="120"/>
      <c r="DQS844" s="120"/>
      <c r="DQT844" s="120"/>
      <c r="DQU844" s="120"/>
      <c r="DQV844" s="120"/>
      <c r="DQW844" s="120"/>
      <c r="DQX844" s="120"/>
      <c r="DQY844" s="120"/>
      <c r="DQZ844" s="120"/>
      <c r="DRA844" s="120"/>
      <c r="DRB844" s="120"/>
      <c r="DRC844" s="120"/>
      <c r="DRD844" s="120"/>
      <c r="DRE844" s="120"/>
      <c r="DRF844" s="120"/>
      <c r="DRG844" s="120"/>
      <c r="DRH844" s="120"/>
      <c r="DRI844" s="120"/>
      <c r="DRJ844" s="120"/>
      <c r="DRK844" s="120"/>
      <c r="DRL844" s="120"/>
      <c r="DRM844" s="120"/>
      <c r="DRN844" s="120"/>
      <c r="DRO844" s="120"/>
      <c r="DRP844" s="120"/>
      <c r="DRQ844" s="120"/>
      <c r="DRR844" s="120"/>
      <c r="DRS844" s="120"/>
      <c r="DRT844" s="120"/>
      <c r="DRU844" s="120"/>
      <c r="DRV844" s="120"/>
      <c r="DRW844" s="120"/>
      <c r="DRX844" s="120"/>
      <c r="DRY844" s="120"/>
      <c r="DRZ844" s="120"/>
      <c r="DSA844" s="120"/>
      <c r="DSB844" s="120"/>
      <c r="DSC844" s="120"/>
      <c r="DSD844" s="120"/>
      <c r="DSE844" s="120"/>
      <c r="DSF844" s="120"/>
      <c r="DSG844" s="120"/>
      <c r="DSH844" s="120"/>
      <c r="DSI844" s="120"/>
      <c r="DSJ844" s="120"/>
      <c r="DSK844" s="120"/>
      <c r="DSL844" s="120"/>
      <c r="DSM844" s="120"/>
      <c r="DSN844" s="120"/>
      <c r="DSO844" s="120"/>
      <c r="DSP844" s="120"/>
      <c r="DSQ844" s="120"/>
      <c r="DSR844" s="120"/>
      <c r="DSS844" s="120"/>
      <c r="DST844" s="120"/>
      <c r="DSU844" s="120"/>
      <c r="DSV844" s="120"/>
      <c r="DSW844" s="120"/>
      <c r="DSX844" s="120"/>
      <c r="DSY844" s="120"/>
      <c r="DSZ844" s="120"/>
      <c r="DTA844" s="120"/>
      <c r="DTB844" s="120"/>
      <c r="DTC844" s="120"/>
      <c r="DTD844" s="120"/>
      <c r="DTE844" s="120"/>
      <c r="DTF844" s="120"/>
      <c r="DTG844" s="120"/>
      <c r="DTH844" s="120"/>
      <c r="DTI844" s="120"/>
      <c r="DTJ844" s="120"/>
      <c r="DTK844" s="120"/>
      <c r="DTL844" s="120"/>
      <c r="DTM844" s="120"/>
      <c r="DTN844" s="120"/>
      <c r="DTO844" s="120"/>
      <c r="DTP844" s="120"/>
      <c r="DTQ844" s="120"/>
      <c r="DTR844" s="120"/>
      <c r="DTS844" s="120"/>
      <c r="DTT844" s="120"/>
      <c r="DTU844" s="120"/>
      <c r="DTV844" s="120"/>
      <c r="DTW844" s="120"/>
      <c r="DTX844" s="120"/>
      <c r="DTY844" s="120"/>
      <c r="DTZ844" s="120"/>
      <c r="DUA844" s="120"/>
      <c r="DUB844" s="120"/>
      <c r="DUC844" s="120"/>
      <c r="DUD844" s="120"/>
      <c r="DUE844" s="120"/>
      <c r="DUF844" s="120"/>
      <c r="DUG844" s="120"/>
      <c r="DUH844" s="120"/>
      <c r="DUI844" s="120"/>
      <c r="DUJ844" s="120"/>
      <c r="DUK844" s="120"/>
      <c r="DUL844" s="120"/>
      <c r="DUM844" s="120"/>
      <c r="DUN844" s="120"/>
      <c r="DUO844" s="120"/>
      <c r="DUP844" s="120"/>
      <c r="DUQ844" s="120"/>
      <c r="DUR844" s="120"/>
      <c r="DUS844" s="120"/>
      <c r="DUT844" s="120"/>
      <c r="DUU844" s="120"/>
      <c r="DUV844" s="120"/>
      <c r="DUW844" s="120"/>
      <c r="DUX844" s="120"/>
      <c r="DUY844" s="120"/>
      <c r="DUZ844" s="120"/>
      <c r="DVA844" s="120"/>
      <c r="DVB844" s="120"/>
      <c r="DVC844" s="120"/>
      <c r="DVD844" s="120"/>
      <c r="DVE844" s="120"/>
      <c r="DVF844" s="120"/>
      <c r="DVG844" s="120"/>
      <c r="DVH844" s="120"/>
      <c r="DVI844" s="120"/>
      <c r="DVJ844" s="120"/>
      <c r="DVK844" s="120"/>
      <c r="DVL844" s="120"/>
      <c r="DVM844" s="120"/>
      <c r="DVN844" s="120"/>
      <c r="DVO844" s="120"/>
      <c r="DVP844" s="120"/>
      <c r="DVQ844" s="120"/>
      <c r="DVR844" s="120"/>
      <c r="DVS844" s="120"/>
      <c r="DVT844" s="120"/>
      <c r="DVU844" s="120"/>
      <c r="DVV844" s="120"/>
      <c r="DVW844" s="120"/>
      <c r="DVX844" s="120"/>
      <c r="DVY844" s="120"/>
      <c r="DVZ844" s="120"/>
      <c r="DWA844" s="120"/>
      <c r="DWB844" s="120"/>
      <c r="DWC844" s="120"/>
      <c r="DWD844" s="120"/>
      <c r="DWE844" s="120"/>
      <c r="DWF844" s="120"/>
      <c r="DWG844" s="120"/>
      <c r="DWH844" s="120"/>
      <c r="DWI844" s="120"/>
      <c r="DWJ844" s="120"/>
      <c r="DWK844" s="120"/>
      <c r="DWL844" s="120"/>
      <c r="DWM844" s="120"/>
      <c r="DWN844" s="120"/>
      <c r="DWO844" s="120"/>
      <c r="DWP844" s="120"/>
      <c r="DWQ844" s="120"/>
      <c r="DWR844" s="120"/>
      <c r="DWS844" s="120"/>
      <c r="DWT844" s="120"/>
      <c r="DWU844" s="120"/>
      <c r="DWV844" s="120"/>
      <c r="DWW844" s="120"/>
      <c r="DWX844" s="120"/>
      <c r="DWY844" s="120"/>
      <c r="DWZ844" s="120"/>
      <c r="DXA844" s="120"/>
      <c r="DXB844" s="120"/>
      <c r="DXC844" s="120"/>
      <c r="DXD844" s="120"/>
      <c r="DXE844" s="120"/>
      <c r="DXF844" s="120"/>
      <c r="DXG844" s="120"/>
      <c r="DXH844" s="120"/>
      <c r="DXI844" s="120"/>
      <c r="DXJ844" s="120"/>
      <c r="DXK844" s="120"/>
      <c r="DXL844" s="120"/>
      <c r="DXM844" s="120"/>
      <c r="DXN844" s="120"/>
      <c r="DXO844" s="120"/>
      <c r="DXP844" s="120"/>
      <c r="DXQ844" s="120"/>
      <c r="DXR844" s="120"/>
      <c r="DXS844" s="120"/>
      <c r="DXT844" s="120"/>
      <c r="DXU844" s="120"/>
      <c r="DXV844" s="120"/>
      <c r="DXW844" s="120"/>
      <c r="DXX844" s="120"/>
      <c r="DXY844" s="120"/>
      <c r="DXZ844" s="120"/>
      <c r="DYA844" s="120"/>
      <c r="DYB844" s="120"/>
      <c r="DYC844" s="120"/>
      <c r="DYD844" s="120"/>
      <c r="DYE844" s="120"/>
      <c r="DYF844" s="120"/>
      <c r="DYG844" s="120"/>
      <c r="DYH844" s="120"/>
      <c r="DYI844" s="120"/>
      <c r="DYJ844" s="120"/>
      <c r="DYK844" s="120"/>
      <c r="DYL844" s="120"/>
      <c r="DYM844" s="120"/>
      <c r="DYN844" s="120"/>
      <c r="DYO844" s="120"/>
      <c r="DYP844" s="120"/>
      <c r="DYQ844" s="120"/>
      <c r="DYR844" s="120"/>
      <c r="DYS844" s="120"/>
      <c r="DYT844" s="120"/>
      <c r="DYU844" s="120"/>
      <c r="DYV844" s="120"/>
      <c r="DYW844" s="120"/>
      <c r="DYX844" s="120"/>
      <c r="DYY844" s="120"/>
      <c r="DYZ844" s="120"/>
      <c r="DZA844" s="120"/>
      <c r="DZB844" s="120"/>
      <c r="DZC844" s="120"/>
      <c r="DZD844" s="120"/>
      <c r="DZE844" s="120"/>
      <c r="DZF844" s="120"/>
      <c r="DZG844" s="120"/>
      <c r="DZH844" s="120"/>
      <c r="DZI844" s="120"/>
      <c r="DZJ844" s="120"/>
      <c r="DZK844" s="120"/>
      <c r="DZL844" s="120"/>
      <c r="DZM844" s="120"/>
      <c r="DZN844" s="120"/>
      <c r="DZO844" s="120"/>
      <c r="DZP844" s="120"/>
      <c r="DZQ844" s="120"/>
      <c r="DZR844" s="120"/>
      <c r="DZS844" s="120"/>
      <c r="DZT844" s="120"/>
      <c r="DZU844" s="120"/>
      <c r="DZV844" s="120"/>
      <c r="DZW844" s="120"/>
      <c r="DZX844" s="120"/>
      <c r="DZY844" s="120"/>
      <c r="DZZ844" s="120"/>
      <c r="EAA844" s="120"/>
      <c r="EAB844" s="120"/>
      <c r="EAC844" s="120"/>
      <c r="EAD844" s="120"/>
      <c r="EAE844" s="120"/>
      <c r="EAF844" s="120"/>
      <c r="EAG844" s="120"/>
      <c r="EAH844" s="120"/>
      <c r="EAI844" s="120"/>
      <c r="EAJ844" s="120"/>
      <c r="EAK844" s="120"/>
      <c r="EAL844" s="120"/>
      <c r="EAM844" s="120"/>
      <c r="EAN844" s="120"/>
      <c r="EAO844" s="120"/>
      <c r="EAP844" s="120"/>
      <c r="EAQ844" s="120"/>
      <c r="EAR844" s="120"/>
      <c r="EAS844" s="120"/>
      <c r="EAT844" s="120"/>
      <c r="EAU844" s="120"/>
      <c r="EAV844" s="120"/>
      <c r="EAW844" s="120"/>
      <c r="EAX844" s="120"/>
      <c r="EAY844" s="120"/>
      <c r="EAZ844" s="120"/>
      <c r="EBA844" s="120"/>
      <c r="EBB844" s="120"/>
      <c r="EBC844" s="120"/>
      <c r="EBD844" s="120"/>
      <c r="EBE844" s="120"/>
      <c r="EBF844" s="120"/>
      <c r="EBG844" s="120"/>
      <c r="EBH844" s="120"/>
      <c r="EBI844" s="120"/>
      <c r="EBJ844" s="120"/>
      <c r="EBK844" s="120"/>
      <c r="EBL844" s="120"/>
      <c r="EBM844" s="120"/>
      <c r="EBN844" s="120"/>
      <c r="EBO844" s="120"/>
      <c r="EBP844" s="120"/>
      <c r="EBQ844" s="120"/>
      <c r="EBR844" s="120"/>
      <c r="EBS844" s="120"/>
      <c r="EBT844" s="120"/>
      <c r="EBU844" s="120"/>
      <c r="EBV844" s="120"/>
      <c r="EBW844" s="120"/>
      <c r="EBX844" s="120"/>
      <c r="EBY844" s="120"/>
      <c r="EBZ844" s="120"/>
      <c r="ECA844" s="120"/>
      <c r="ECB844" s="120"/>
      <c r="ECC844" s="120"/>
      <c r="ECD844" s="120"/>
      <c r="ECE844" s="120"/>
      <c r="ECF844" s="120"/>
      <c r="ECG844" s="120"/>
      <c r="ECH844" s="120"/>
      <c r="ECI844" s="120"/>
      <c r="ECJ844" s="120"/>
      <c r="ECK844" s="120"/>
      <c r="ECL844" s="120"/>
      <c r="ECM844" s="120"/>
      <c r="ECN844" s="120"/>
      <c r="ECO844" s="120"/>
      <c r="ECP844" s="120"/>
      <c r="ECQ844" s="120"/>
      <c r="ECR844" s="120"/>
      <c r="ECS844" s="120"/>
      <c r="ECT844" s="120"/>
      <c r="ECU844" s="120"/>
      <c r="ECV844" s="120"/>
      <c r="ECW844" s="120"/>
      <c r="ECX844" s="120"/>
      <c r="ECY844" s="120"/>
      <c r="ECZ844" s="120"/>
      <c r="EDA844" s="120"/>
      <c r="EDB844" s="120"/>
      <c r="EDC844" s="120"/>
      <c r="EDD844" s="120"/>
      <c r="EDE844" s="120"/>
      <c r="EDF844" s="120"/>
      <c r="EDG844" s="120"/>
      <c r="EDH844" s="120"/>
      <c r="EDI844" s="120"/>
      <c r="EDJ844" s="120"/>
      <c r="EDK844" s="120"/>
      <c r="EDL844" s="120"/>
      <c r="EDM844" s="120"/>
      <c r="EDN844" s="120"/>
      <c r="EDO844" s="120"/>
      <c r="EDP844" s="120"/>
      <c r="EDQ844" s="120"/>
      <c r="EDR844" s="120"/>
      <c r="EDS844" s="120"/>
      <c r="EDT844" s="120"/>
      <c r="EDU844" s="120"/>
      <c r="EDV844" s="120"/>
      <c r="EDW844" s="120"/>
      <c r="EDX844" s="120"/>
      <c r="EDY844" s="120"/>
      <c r="EDZ844" s="120"/>
      <c r="EEA844" s="120"/>
      <c r="EEB844" s="120"/>
      <c r="EEC844" s="120"/>
      <c r="EED844" s="120"/>
      <c r="EEE844" s="120"/>
      <c r="EEF844" s="120"/>
      <c r="EEG844" s="120"/>
      <c r="EEH844" s="120"/>
      <c r="EEI844" s="120"/>
      <c r="EEJ844" s="120"/>
      <c r="EEK844" s="120"/>
      <c r="EEL844" s="120"/>
      <c r="EEM844" s="120"/>
      <c r="EEN844" s="120"/>
      <c r="EEO844" s="120"/>
      <c r="EEP844" s="120"/>
      <c r="EEQ844" s="120"/>
      <c r="EER844" s="120"/>
      <c r="EES844" s="120"/>
      <c r="EET844" s="120"/>
      <c r="EEU844" s="120"/>
      <c r="EEV844" s="120"/>
      <c r="EEW844" s="120"/>
      <c r="EEX844" s="120"/>
      <c r="EEY844" s="120"/>
      <c r="EEZ844" s="120"/>
      <c r="EFA844" s="120"/>
      <c r="EFB844" s="120"/>
      <c r="EFC844" s="120"/>
      <c r="EFD844" s="120"/>
      <c r="EFE844" s="120"/>
      <c r="EFF844" s="120"/>
      <c r="EFG844" s="120"/>
      <c r="EFH844" s="120"/>
      <c r="EFI844" s="120"/>
      <c r="EFJ844" s="120"/>
      <c r="EFK844" s="120"/>
      <c r="EFL844" s="120"/>
      <c r="EFM844" s="120"/>
      <c r="EFN844" s="120"/>
      <c r="EFO844" s="120"/>
      <c r="EFP844" s="120"/>
      <c r="EFQ844" s="120"/>
      <c r="EFR844" s="120"/>
      <c r="EFS844" s="120"/>
      <c r="EFT844" s="120"/>
      <c r="EFU844" s="120"/>
      <c r="EFV844" s="120"/>
      <c r="EFW844" s="120"/>
      <c r="EFX844" s="120"/>
      <c r="EFY844" s="120"/>
      <c r="EFZ844" s="120"/>
      <c r="EGA844" s="120"/>
      <c r="EGB844" s="120"/>
      <c r="EGC844" s="120"/>
      <c r="EGD844" s="120"/>
      <c r="EGE844" s="120"/>
      <c r="EGF844" s="120"/>
      <c r="EGG844" s="120"/>
      <c r="EGH844" s="120"/>
      <c r="EGI844" s="120"/>
      <c r="EGJ844" s="120"/>
      <c r="EGK844" s="120"/>
      <c r="EGL844" s="120"/>
      <c r="EGM844" s="120"/>
      <c r="EGN844" s="120"/>
      <c r="EGO844" s="120"/>
      <c r="EGP844" s="120"/>
      <c r="EGQ844" s="120"/>
      <c r="EGR844" s="120"/>
      <c r="EGS844" s="120"/>
      <c r="EGT844" s="120"/>
      <c r="EGU844" s="120"/>
      <c r="EGV844" s="120"/>
      <c r="EGW844" s="120"/>
      <c r="EGX844" s="120"/>
      <c r="EGY844" s="120"/>
      <c r="EGZ844" s="120"/>
      <c r="EHA844" s="120"/>
      <c r="EHB844" s="120"/>
      <c r="EHC844" s="120"/>
      <c r="EHD844" s="120"/>
      <c r="EHE844" s="120"/>
      <c r="EHF844" s="120"/>
      <c r="EHG844" s="120"/>
      <c r="EHH844" s="120"/>
      <c r="EHI844" s="120"/>
      <c r="EHJ844" s="120"/>
      <c r="EHK844" s="120"/>
      <c r="EHL844" s="120"/>
      <c r="EHM844" s="120"/>
      <c r="EHN844" s="120"/>
      <c r="EHO844" s="120"/>
      <c r="EHP844" s="120"/>
      <c r="EHQ844" s="120"/>
      <c r="EHR844" s="120"/>
      <c r="EHS844" s="120"/>
      <c r="EHT844" s="120"/>
      <c r="EHU844" s="120"/>
      <c r="EHV844" s="120"/>
      <c r="EHW844" s="120"/>
      <c r="EHX844" s="120"/>
      <c r="EHY844" s="120"/>
      <c r="EHZ844" s="120"/>
      <c r="EIA844" s="120"/>
      <c r="EIB844" s="120"/>
      <c r="EIC844" s="120"/>
      <c r="EID844" s="120"/>
      <c r="EIE844" s="120"/>
      <c r="EIF844" s="120"/>
      <c r="EIG844" s="120"/>
      <c r="EIH844" s="120"/>
      <c r="EII844" s="120"/>
      <c r="EIJ844" s="120"/>
      <c r="EIK844" s="120"/>
      <c r="EIL844" s="120"/>
      <c r="EIM844" s="120"/>
      <c r="EIN844" s="120"/>
      <c r="EIO844" s="120"/>
      <c r="EIP844" s="120"/>
      <c r="EIQ844" s="120"/>
      <c r="EIR844" s="120"/>
      <c r="EIS844" s="120"/>
      <c r="EIT844" s="120"/>
      <c r="EIU844" s="120"/>
      <c r="EIV844" s="120"/>
      <c r="EIW844" s="120"/>
      <c r="EIX844" s="120"/>
      <c r="EIY844" s="120"/>
      <c r="EIZ844" s="120"/>
      <c r="EJA844" s="120"/>
      <c r="EJB844" s="120"/>
      <c r="EJC844" s="120"/>
      <c r="EJD844" s="120"/>
      <c r="EJE844" s="120"/>
      <c r="EJF844" s="120"/>
      <c r="EJG844" s="120"/>
      <c r="EJH844" s="120"/>
      <c r="EJI844" s="120"/>
      <c r="EJJ844" s="120"/>
      <c r="EJK844" s="120"/>
      <c r="EJL844" s="120"/>
      <c r="EJM844" s="120"/>
      <c r="EJN844" s="120"/>
      <c r="EJO844" s="120"/>
      <c r="EJP844" s="120"/>
      <c r="EJQ844" s="120"/>
      <c r="EJR844" s="120"/>
      <c r="EJS844" s="120"/>
      <c r="EJT844" s="120"/>
      <c r="EJU844" s="120"/>
      <c r="EJV844" s="120"/>
      <c r="EJW844" s="120"/>
      <c r="EJX844" s="120"/>
      <c r="EJY844" s="120"/>
      <c r="EJZ844" s="120"/>
      <c r="EKA844" s="120"/>
      <c r="EKB844" s="120"/>
      <c r="EKC844" s="120"/>
      <c r="EKD844" s="120"/>
      <c r="EKE844" s="120"/>
      <c r="EKF844" s="120"/>
      <c r="EKG844" s="120"/>
      <c r="EKH844" s="120"/>
      <c r="EKI844" s="120"/>
      <c r="EKJ844" s="120"/>
      <c r="EKK844" s="120"/>
      <c r="EKL844" s="120"/>
      <c r="EKM844" s="120"/>
      <c r="EKN844" s="120"/>
      <c r="EKO844" s="120"/>
      <c r="EKP844" s="120"/>
      <c r="EKQ844" s="120"/>
      <c r="EKR844" s="120"/>
      <c r="EKS844" s="120"/>
      <c r="EKT844" s="120"/>
      <c r="EKU844" s="120"/>
      <c r="EKV844" s="120"/>
      <c r="EKW844" s="120"/>
      <c r="EKX844" s="120"/>
      <c r="EKY844" s="120"/>
      <c r="EKZ844" s="120"/>
      <c r="ELA844" s="120"/>
      <c r="ELB844" s="120"/>
      <c r="ELC844" s="120"/>
      <c r="ELD844" s="120"/>
      <c r="ELE844" s="120"/>
      <c r="ELF844" s="120"/>
      <c r="ELG844" s="120"/>
      <c r="ELH844" s="120"/>
      <c r="ELI844" s="120"/>
      <c r="ELJ844" s="120"/>
      <c r="ELK844" s="120"/>
      <c r="ELL844" s="120"/>
      <c r="ELM844" s="120"/>
      <c r="ELN844" s="120"/>
      <c r="ELO844" s="120"/>
      <c r="ELP844" s="120"/>
      <c r="ELQ844" s="120"/>
      <c r="ELR844" s="120"/>
      <c r="ELS844" s="120"/>
      <c r="ELT844" s="120"/>
      <c r="ELU844" s="120"/>
      <c r="ELV844" s="120"/>
      <c r="ELW844" s="120"/>
      <c r="ELX844" s="120"/>
      <c r="ELY844" s="120"/>
      <c r="ELZ844" s="120"/>
      <c r="EMA844" s="120"/>
      <c r="EMB844" s="120"/>
      <c r="EMC844" s="120"/>
      <c r="EMD844" s="120"/>
      <c r="EME844" s="120"/>
      <c r="EMF844" s="120"/>
      <c r="EMG844" s="120"/>
      <c r="EMH844" s="120"/>
      <c r="EMI844" s="120"/>
      <c r="EMJ844" s="120"/>
      <c r="EMK844" s="120"/>
      <c r="EML844" s="120"/>
      <c r="EMM844" s="120"/>
      <c r="EMN844" s="120"/>
      <c r="EMO844" s="120"/>
      <c r="EMP844" s="120"/>
      <c r="EMQ844" s="120"/>
      <c r="EMR844" s="120"/>
      <c r="EMS844" s="120"/>
      <c r="EMT844" s="120"/>
      <c r="EMU844" s="120"/>
      <c r="EMV844" s="120"/>
      <c r="EMW844" s="120"/>
      <c r="EMX844" s="120"/>
      <c r="EMY844" s="120"/>
      <c r="EMZ844" s="120"/>
      <c r="ENA844" s="120"/>
      <c r="ENB844" s="120"/>
      <c r="ENC844" s="120"/>
      <c r="END844" s="120"/>
      <c r="ENE844" s="120"/>
      <c r="ENF844" s="120"/>
      <c r="ENG844" s="120"/>
      <c r="ENH844" s="120"/>
      <c r="ENI844" s="120"/>
      <c r="ENJ844" s="120"/>
      <c r="ENK844" s="120"/>
      <c r="ENL844" s="120"/>
      <c r="ENM844" s="120"/>
      <c r="ENN844" s="120"/>
      <c r="ENO844" s="120"/>
      <c r="ENP844" s="120"/>
      <c r="ENQ844" s="120"/>
      <c r="ENR844" s="120"/>
      <c r="ENS844" s="120"/>
      <c r="ENT844" s="120"/>
      <c r="ENU844" s="120"/>
      <c r="ENV844" s="120"/>
      <c r="ENW844" s="120"/>
      <c r="ENX844" s="120"/>
      <c r="ENY844" s="120"/>
      <c r="ENZ844" s="120"/>
      <c r="EOA844" s="120"/>
      <c r="EOB844" s="120"/>
      <c r="EOC844" s="120"/>
      <c r="EOD844" s="120"/>
      <c r="EOE844" s="120"/>
      <c r="EOF844" s="120"/>
      <c r="EOG844" s="120"/>
      <c r="EOH844" s="120"/>
      <c r="EOI844" s="120"/>
      <c r="EOJ844" s="120"/>
      <c r="EOK844" s="120"/>
      <c r="EOL844" s="120"/>
      <c r="EOM844" s="120"/>
      <c r="EON844" s="120"/>
      <c r="EOO844" s="120"/>
      <c r="EOP844" s="120"/>
      <c r="EOQ844" s="120"/>
      <c r="EOR844" s="120"/>
      <c r="EOS844" s="120"/>
      <c r="EOT844" s="120"/>
      <c r="EOU844" s="120"/>
      <c r="EOV844" s="120"/>
      <c r="EOW844" s="120"/>
      <c r="EOX844" s="120"/>
      <c r="EOY844" s="120"/>
      <c r="EOZ844" s="120"/>
      <c r="EPA844" s="120"/>
      <c r="EPB844" s="120"/>
      <c r="EPC844" s="120"/>
      <c r="EPD844" s="120"/>
      <c r="EPE844" s="120"/>
      <c r="EPF844" s="120"/>
      <c r="EPG844" s="120"/>
      <c r="EPH844" s="120"/>
      <c r="EPI844" s="120"/>
      <c r="EPJ844" s="120"/>
      <c r="EPK844" s="120"/>
      <c r="EPL844" s="120"/>
      <c r="EPM844" s="120"/>
      <c r="EPN844" s="120"/>
      <c r="EPO844" s="120"/>
      <c r="EPP844" s="120"/>
      <c r="EPQ844" s="120"/>
      <c r="EPR844" s="120"/>
      <c r="EPS844" s="120"/>
      <c r="EPT844" s="120"/>
      <c r="EPU844" s="120"/>
      <c r="EPV844" s="120"/>
      <c r="EPW844" s="120"/>
      <c r="EPX844" s="120"/>
      <c r="EPY844" s="120"/>
      <c r="EPZ844" s="120"/>
      <c r="EQA844" s="120"/>
      <c r="EQB844" s="120"/>
      <c r="EQC844" s="120"/>
      <c r="EQD844" s="120"/>
      <c r="EQE844" s="120"/>
      <c r="EQF844" s="120"/>
      <c r="EQG844" s="120"/>
      <c r="EQH844" s="120"/>
      <c r="EQI844" s="120"/>
      <c r="EQJ844" s="120"/>
      <c r="EQK844" s="120"/>
      <c r="EQL844" s="120"/>
      <c r="EQM844" s="120"/>
      <c r="EQN844" s="120"/>
      <c r="EQO844" s="120"/>
      <c r="EQP844" s="120"/>
      <c r="EQQ844" s="120"/>
      <c r="EQR844" s="120"/>
      <c r="EQS844" s="120"/>
      <c r="EQT844" s="120"/>
      <c r="EQU844" s="120"/>
      <c r="EQV844" s="120"/>
      <c r="EQW844" s="120"/>
      <c r="EQX844" s="120"/>
      <c r="EQY844" s="120"/>
      <c r="EQZ844" s="120"/>
      <c r="ERA844" s="120"/>
      <c r="ERB844" s="120"/>
      <c r="ERC844" s="120"/>
      <c r="ERD844" s="120"/>
      <c r="ERE844" s="120"/>
      <c r="ERF844" s="120"/>
      <c r="ERG844" s="120"/>
      <c r="ERH844" s="120"/>
      <c r="ERI844" s="120"/>
      <c r="ERJ844" s="120"/>
      <c r="ERK844" s="120"/>
      <c r="ERL844" s="120"/>
      <c r="ERM844" s="120"/>
      <c r="ERN844" s="120"/>
      <c r="ERO844" s="120"/>
      <c r="ERP844" s="120"/>
      <c r="ERQ844" s="120"/>
      <c r="ERR844" s="120"/>
      <c r="ERS844" s="120"/>
      <c r="ERT844" s="120"/>
      <c r="ERU844" s="120"/>
      <c r="ERV844" s="120"/>
      <c r="ERW844" s="120"/>
      <c r="ERX844" s="120"/>
      <c r="ERY844" s="120"/>
      <c r="ERZ844" s="120"/>
      <c r="ESA844" s="120"/>
      <c r="ESB844" s="120"/>
      <c r="ESC844" s="120"/>
      <c r="ESD844" s="120"/>
      <c r="ESE844" s="120"/>
      <c r="ESF844" s="120"/>
      <c r="ESG844" s="120"/>
      <c r="ESH844" s="120"/>
      <c r="ESI844" s="120"/>
      <c r="ESJ844" s="120"/>
      <c r="ESK844" s="120"/>
      <c r="ESL844" s="120"/>
      <c r="ESM844" s="120"/>
      <c r="ESN844" s="120"/>
      <c r="ESO844" s="120"/>
      <c r="ESP844" s="120"/>
      <c r="ESQ844" s="120"/>
      <c r="ESR844" s="120"/>
      <c r="ESS844" s="120"/>
      <c r="EST844" s="120"/>
      <c r="ESU844" s="120"/>
      <c r="ESV844" s="120"/>
      <c r="ESW844" s="120"/>
      <c r="ESX844" s="120"/>
      <c r="ESY844" s="120"/>
      <c r="ESZ844" s="120"/>
      <c r="ETA844" s="120"/>
      <c r="ETB844" s="120"/>
      <c r="ETC844" s="120"/>
      <c r="ETD844" s="120"/>
      <c r="ETE844" s="120"/>
      <c r="ETF844" s="120"/>
      <c r="ETG844" s="120"/>
      <c r="ETH844" s="120"/>
      <c r="ETI844" s="120"/>
      <c r="ETJ844" s="120"/>
      <c r="ETK844" s="120"/>
      <c r="ETL844" s="120"/>
      <c r="ETM844" s="120"/>
      <c r="ETN844" s="120"/>
      <c r="ETO844" s="120"/>
      <c r="ETP844" s="120"/>
      <c r="ETQ844" s="120"/>
      <c r="ETR844" s="120"/>
      <c r="ETS844" s="120"/>
      <c r="ETT844" s="120"/>
      <c r="ETU844" s="120"/>
      <c r="ETV844" s="120"/>
      <c r="ETW844" s="120"/>
      <c r="ETX844" s="120"/>
      <c r="ETY844" s="120"/>
      <c r="ETZ844" s="120"/>
      <c r="EUA844" s="120"/>
      <c r="EUB844" s="120"/>
      <c r="EUC844" s="120"/>
      <c r="EUD844" s="120"/>
      <c r="EUE844" s="120"/>
      <c r="EUF844" s="120"/>
      <c r="EUG844" s="120"/>
      <c r="EUH844" s="120"/>
      <c r="EUI844" s="120"/>
      <c r="EUJ844" s="120"/>
      <c r="EUK844" s="120"/>
      <c r="EUL844" s="120"/>
      <c r="EUM844" s="120"/>
      <c r="EUN844" s="120"/>
      <c r="EUO844" s="120"/>
      <c r="EUP844" s="120"/>
      <c r="EUQ844" s="120"/>
      <c r="EUR844" s="120"/>
      <c r="EUS844" s="120"/>
      <c r="EUT844" s="120"/>
      <c r="EUU844" s="120"/>
      <c r="EUV844" s="120"/>
      <c r="EUW844" s="120"/>
      <c r="EUX844" s="120"/>
      <c r="EUY844" s="120"/>
      <c r="EUZ844" s="120"/>
      <c r="EVA844" s="120"/>
      <c r="EVB844" s="120"/>
      <c r="EVC844" s="120"/>
      <c r="EVD844" s="120"/>
      <c r="EVE844" s="120"/>
      <c r="EVF844" s="120"/>
      <c r="EVG844" s="120"/>
      <c r="EVH844" s="120"/>
      <c r="EVI844" s="120"/>
      <c r="EVJ844" s="120"/>
      <c r="EVK844" s="120"/>
      <c r="EVL844" s="120"/>
      <c r="EVM844" s="120"/>
      <c r="EVN844" s="120"/>
      <c r="EVO844" s="120"/>
      <c r="EVP844" s="120"/>
      <c r="EVQ844" s="120"/>
      <c r="EVR844" s="120"/>
      <c r="EVS844" s="120"/>
      <c r="EVT844" s="120"/>
      <c r="EVU844" s="120"/>
      <c r="EVV844" s="120"/>
      <c r="EVW844" s="120"/>
      <c r="EVX844" s="120"/>
      <c r="EVY844" s="120"/>
      <c r="EVZ844" s="120"/>
      <c r="EWA844" s="120"/>
      <c r="EWB844" s="120"/>
      <c r="EWC844" s="120"/>
      <c r="EWD844" s="120"/>
      <c r="EWE844" s="120"/>
      <c r="EWF844" s="120"/>
      <c r="EWG844" s="120"/>
      <c r="EWH844" s="120"/>
      <c r="EWI844" s="120"/>
      <c r="EWJ844" s="120"/>
      <c r="EWK844" s="120"/>
      <c r="EWL844" s="120"/>
      <c r="EWM844" s="120"/>
      <c r="EWN844" s="120"/>
      <c r="EWO844" s="120"/>
      <c r="EWP844" s="120"/>
      <c r="EWQ844" s="120"/>
      <c r="EWR844" s="120"/>
      <c r="EWS844" s="120"/>
      <c r="EWT844" s="120"/>
      <c r="EWU844" s="120"/>
      <c r="EWV844" s="120"/>
      <c r="EWW844" s="120"/>
      <c r="EWX844" s="120"/>
      <c r="EWY844" s="120"/>
      <c r="EWZ844" s="120"/>
      <c r="EXA844" s="120"/>
      <c r="EXB844" s="120"/>
      <c r="EXC844" s="120"/>
      <c r="EXD844" s="120"/>
      <c r="EXE844" s="120"/>
      <c r="EXF844" s="120"/>
      <c r="EXG844" s="120"/>
      <c r="EXH844" s="120"/>
      <c r="EXI844" s="120"/>
      <c r="EXJ844" s="120"/>
      <c r="EXK844" s="120"/>
      <c r="EXL844" s="120"/>
      <c r="EXM844" s="120"/>
      <c r="EXN844" s="120"/>
      <c r="EXO844" s="120"/>
      <c r="EXP844" s="120"/>
      <c r="EXQ844" s="120"/>
      <c r="EXR844" s="120"/>
      <c r="EXS844" s="120"/>
      <c r="EXT844" s="120"/>
      <c r="EXU844" s="120"/>
      <c r="EXV844" s="120"/>
      <c r="EXW844" s="120"/>
      <c r="EXX844" s="120"/>
      <c r="EXY844" s="120"/>
      <c r="EXZ844" s="120"/>
      <c r="EYA844" s="120"/>
      <c r="EYB844" s="120"/>
      <c r="EYC844" s="120"/>
      <c r="EYD844" s="120"/>
      <c r="EYE844" s="120"/>
      <c r="EYF844" s="120"/>
      <c r="EYG844" s="120"/>
      <c r="EYH844" s="120"/>
      <c r="EYI844" s="120"/>
      <c r="EYJ844" s="120"/>
      <c r="EYK844" s="120"/>
      <c r="EYL844" s="120"/>
      <c r="EYM844" s="120"/>
      <c r="EYN844" s="120"/>
      <c r="EYO844" s="120"/>
      <c r="EYP844" s="120"/>
      <c r="EYQ844" s="120"/>
      <c r="EYR844" s="120"/>
      <c r="EYS844" s="120"/>
      <c r="EYT844" s="120"/>
      <c r="EYU844" s="120"/>
      <c r="EYV844" s="120"/>
      <c r="EYW844" s="120"/>
      <c r="EYX844" s="120"/>
      <c r="EYY844" s="120"/>
      <c r="EYZ844" s="120"/>
      <c r="EZA844" s="120"/>
      <c r="EZB844" s="120"/>
      <c r="EZC844" s="120"/>
      <c r="EZD844" s="120"/>
      <c r="EZE844" s="120"/>
      <c r="EZF844" s="120"/>
      <c r="EZG844" s="120"/>
      <c r="EZH844" s="120"/>
      <c r="EZI844" s="120"/>
      <c r="EZJ844" s="120"/>
      <c r="EZK844" s="120"/>
      <c r="EZL844" s="120"/>
      <c r="EZM844" s="120"/>
      <c r="EZN844" s="120"/>
      <c r="EZO844" s="120"/>
      <c r="EZP844" s="120"/>
      <c r="EZQ844" s="120"/>
      <c r="EZR844" s="120"/>
      <c r="EZS844" s="120"/>
      <c r="EZT844" s="120"/>
      <c r="EZU844" s="120"/>
      <c r="EZV844" s="120"/>
      <c r="EZW844" s="120"/>
      <c r="EZX844" s="120"/>
      <c r="EZY844" s="120"/>
      <c r="EZZ844" s="120"/>
      <c r="FAA844" s="120"/>
      <c r="FAB844" s="120"/>
      <c r="FAC844" s="120"/>
      <c r="FAD844" s="120"/>
      <c r="FAE844" s="120"/>
      <c r="FAF844" s="120"/>
      <c r="FAG844" s="120"/>
      <c r="FAH844" s="120"/>
      <c r="FAI844" s="120"/>
      <c r="FAJ844" s="120"/>
      <c r="FAK844" s="120"/>
      <c r="FAL844" s="120"/>
      <c r="FAM844" s="120"/>
      <c r="FAN844" s="120"/>
      <c r="FAO844" s="120"/>
      <c r="FAP844" s="120"/>
      <c r="FAQ844" s="120"/>
      <c r="FAR844" s="120"/>
      <c r="FAS844" s="120"/>
      <c r="FAT844" s="120"/>
      <c r="FAU844" s="120"/>
      <c r="FAV844" s="120"/>
      <c r="FAW844" s="120"/>
      <c r="FAX844" s="120"/>
      <c r="FAY844" s="120"/>
      <c r="FAZ844" s="120"/>
      <c r="FBA844" s="120"/>
      <c r="FBB844" s="120"/>
      <c r="FBC844" s="120"/>
      <c r="FBD844" s="120"/>
      <c r="FBE844" s="120"/>
      <c r="FBF844" s="120"/>
      <c r="FBG844" s="120"/>
      <c r="FBH844" s="120"/>
      <c r="FBI844" s="120"/>
      <c r="FBJ844" s="120"/>
      <c r="FBK844" s="120"/>
      <c r="FBL844" s="120"/>
      <c r="FBM844" s="120"/>
      <c r="FBN844" s="120"/>
      <c r="FBO844" s="120"/>
      <c r="FBP844" s="120"/>
      <c r="FBQ844" s="120"/>
      <c r="FBR844" s="120"/>
      <c r="FBS844" s="120"/>
      <c r="FBT844" s="120"/>
      <c r="FBU844" s="120"/>
      <c r="FBV844" s="120"/>
      <c r="FBW844" s="120"/>
      <c r="FBX844" s="120"/>
      <c r="FBY844" s="120"/>
      <c r="FBZ844" s="120"/>
      <c r="FCA844" s="120"/>
      <c r="FCB844" s="120"/>
      <c r="FCC844" s="120"/>
      <c r="FCD844" s="120"/>
      <c r="FCE844" s="120"/>
      <c r="FCF844" s="120"/>
      <c r="FCG844" s="120"/>
      <c r="FCH844" s="120"/>
      <c r="FCI844" s="120"/>
      <c r="FCJ844" s="120"/>
      <c r="FCK844" s="120"/>
      <c r="FCL844" s="120"/>
      <c r="FCM844" s="120"/>
      <c r="FCN844" s="120"/>
      <c r="FCO844" s="120"/>
      <c r="FCP844" s="120"/>
      <c r="FCQ844" s="120"/>
      <c r="FCR844" s="120"/>
      <c r="FCS844" s="120"/>
      <c r="FCT844" s="120"/>
      <c r="FCU844" s="120"/>
      <c r="FCV844" s="120"/>
      <c r="FCW844" s="120"/>
      <c r="FCX844" s="120"/>
      <c r="FCY844" s="120"/>
      <c r="FCZ844" s="120"/>
      <c r="FDA844" s="120"/>
      <c r="FDB844" s="120"/>
      <c r="FDC844" s="120"/>
      <c r="FDD844" s="120"/>
      <c r="FDE844" s="120"/>
      <c r="FDF844" s="120"/>
      <c r="FDG844" s="120"/>
      <c r="FDH844" s="120"/>
      <c r="FDI844" s="120"/>
      <c r="FDJ844" s="120"/>
      <c r="FDK844" s="120"/>
      <c r="FDL844" s="120"/>
      <c r="FDM844" s="120"/>
      <c r="FDN844" s="120"/>
      <c r="FDO844" s="120"/>
      <c r="FDP844" s="120"/>
      <c r="FDQ844" s="120"/>
      <c r="FDR844" s="120"/>
      <c r="FDS844" s="120"/>
      <c r="FDT844" s="120"/>
      <c r="FDU844" s="120"/>
      <c r="FDV844" s="120"/>
      <c r="FDW844" s="120"/>
      <c r="FDX844" s="120"/>
      <c r="FDY844" s="120"/>
      <c r="FDZ844" s="120"/>
      <c r="FEA844" s="120"/>
      <c r="FEB844" s="120"/>
      <c r="FEC844" s="120"/>
      <c r="FED844" s="120"/>
      <c r="FEE844" s="120"/>
      <c r="FEF844" s="120"/>
      <c r="FEG844" s="120"/>
      <c r="FEH844" s="120"/>
      <c r="FEI844" s="120"/>
      <c r="FEJ844" s="120"/>
      <c r="FEK844" s="120"/>
      <c r="FEL844" s="120"/>
      <c r="FEM844" s="120"/>
      <c r="FEN844" s="120"/>
      <c r="FEO844" s="120"/>
      <c r="FEP844" s="120"/>
      <c r="FEQ844" s="120"/>
      <c r="FER844" s="120"/>
      <c r="FES844" s="120"/>
      <c r="FET844" s="120"/>
      <c r="FEU844" s="120"/>
      <c r="FEV844" s="120"/>
      <c r="FEW844" s="120"/>
      <c r="FEX844" s="120"/>
      <c r="FEY844" s="120"/>
      <c r="FEZ844" s="120"/>
      <c r="FFA844" s="120"/>
      <c r="FFB844" s="120"/>
      <c r="FFC844" s="120"/>
      <c r="FFD844" s="120"/>
      <c r="FFE844" s="120"/>
      <c r="FFF844" s="120"/>
      <c r="FFG844" s="120"/>
      <c r="FFH844" s="120"/>
      <c r="FFI844" s="120"/>
      <c r="FFJ844" s="120"/>
      <c r="FFK844" s="120"/>
      <c r="FFL844" s="120"/>
      <c r="FFM844" s="120"/>
      <c r="FFN844" s="120"/>
      <c r="FFO844" s="120"/>
      <c r="FFP844" s="120"/>
      <c r="FFQ844" s="120"/>
      <c r="FFR844" s="120"/>
      <c r="FFS844" s="120"/>
      <c r="FFT844" s="120"/>
      <c r="FFU844" s="120"/>
      <c r="FFV844" s="120"/>
      <c r="FFW844" s="120"/>
      <c r="FFX844" s="120"/>
      <c r="FFY844" s="120"/>
      <c r="FFZ844" s="120"/>
      <c r="FGA844" s="120"/>
      <c r="FGB844" s="120"/>
      <c r="FGC844" s="120"/>
      <c r="FGD844" s="120"/>
      <c r="FGE844" s="120"/>
      <c r="FGF844" s="120"/>
      <c r="FGG844" s="120"/>
      <c r="FGH844" s="120"/>
      <c r="FGI844" s="120"/>
      <c r="FGJ844" s="120"/>
      <c r="FGK844" s="120"/>
      <c r="FGL844" s="120"/>
      <c r="FGM844" s="120"/>
      <c r="FGN844" s="120"/>
      <c r="FGO844" s="120"/>
      <c r="FGP844" s="120"/>
      <c r="FGQ844" s="120"/>
      <c r="FGR844" s="120"/>
      <c r="FGS844" s="120"/>
      <c r="FGT844" s="120"/>
      <c r="FGU844" s="120"/>
      <c r="FGV844" s="120"/>
      <c r="FGW844" s="120"/>
      <c r="FGX844" s="120"/>
      <c r="FGY844" s="120"/>
      <c r="FGZ844" s="120"/>
      <c r="FHA844" s="120"/>
      <c r="FHB844" s="120"/>
      <c r="FHC844" s="120"/>
      <c r="FHD844" s="120"/>
      <c r="FHE844" s="120"/>
      <c r="FHF844" s="120"/>
      <c r="FHG844" s="120"/>
      <c r="FHH844" s="120"/>
      <c r="FHI844" s="120"/>
      <c r="FHJ844" s="120"/>
      <c r="FHK844" s="120"/>
      <c r="FHL844" s="120"/>
      <c r="FHM844" s="120"/>
      <c r="FHN844" s="120"/>
      <c r="FHO844" s="120"/>
      <c r="FHP844" s="120"/>
      <c r="FHQ844" s="120"/>
      <c r="FHR844" s="120"/>
      <c r="FHS844" s="120"/>
      <c r="FHT844" s="120"/>
      <c r="FHU844" s="120"/>
      <c r="FHV844" s="120"/>
      <c r="FHW844" s="120"/>
      <c r="FHX844" s="120"/>
      <c r="FHY844" s="120"/>
      <c r="FHZ844" s="120"/>
      <c r="FIA844" s="120"/>
      <c r="FIB844" s="120"/>
      <c r="FIC844" s="120"/>
      <c r="FID844" s="120"/>
      <c r="FIE844" s="120"/>
      <c r="FIF844" s="120"/>
      <c r="FIG844" s="120"/>
      <c r="FIH844" s="120"/>
      <c r="FII844" s="120"/>
      <c r="FIJ844" s="120"/>
      <c r="FIK844" s="120"/>
      <c r="FIL844" s="120"/>
      <c r="FIM844" s="120"/>
      <c r="FIN844" s="120"/>
      <c r="FIO844" s="120"/>
      <c r="FIP844" s="120"/>
      <c r="FIQ844" s="120"/>
      <c r="FIR844" s="120"/>
      <c r="FIS844" s="120"/>
      <c r="FIT844" s="120"/>
      <c r="FIU844" s="120"/>
      <c r="FIV844" s="120"/>
      <c r="FIW844" s="120"/>
      <c r="FIX844" s="120"/>
      <c r="FIY844" s="120"/>
      <c r="FIZ844" s="120"/>
      <c r="FJA844" s="120"/>
      <c r="FJB844" s="120"/>
      <c r="FJC844" s="120"/>
      <c r="FJD844" s="120"/>
      <c r="FJE844" s="120"/>
      <c r="FJF844" s="120"/>
      <c r="FJG844" s="120"/>
      <c r="FJH844" s="120"/>
      <c r="FJI844" s="120"/>
      <c r="FJJ844" s="120"/>
      <c r="FJK844" s="120"/>
      <c r="FJL844" s="120"/>
      <c r="FJM844" s="120"/>
      <c r="FJN844" s="120"/>
      <c r="FJO844" s="120"/>
      <c r="FJP844" s="120"/>
      <c r="FJQ844" s="120"/>
      <c r="FJR844" s="120"/>
      <c r="FJS844" s="120"/>
      <c r="FJT844" s="120"/>
      <c r="FJU844" s="120"/>
      <c r="FJV844" s="120"/>
      <c r="FJW844" s="120"/>
      <c r="FJX844" s="120"/>
      <c r="FJY844" s="120"/>
      <c r="FJZ844" s="120"/>
      <c r="FKA844" s="120"/>
      <c r="FKB844" s="120"/>
      <c r="FKC844" s="120"/>
      <c r="FKD844" s="120"/>
      <c r="FKE844" s="120"/>
      <c r="FKF844" s="120"/>
      <c r="FKG844" s="120"/>
      <c r="FKH844" s="120"/>
      <c r="FKI844" s="120"/>
      <c r="FKJ844" s="120"/>
      <c r="FKK844" s="120"/>
      <c r="FKL844" s="120"/>
      <c r="FKM844" s="120"/>
      <c r="FKN844" s="120"/>
      <c r="FKO844" s="120"/>
      <c r="FKP844" s="120"/>
      <c r="FKQ844" s="120"/>
      <c r="FKR844" s="120"/>
      <c r="FKS844" s="120"/>
      <c r="FKT844" s="120"/>
      <c r="FKU844" s="120"/>
      <c r="FKV844" s="120"/>
      <c r="FKW844" s="120"/>
      <c r="FKX844" s="120"/>
      <c r="FKY844" s="120"/>
      <c r="FKZ844" s="120"/>
      <c r="FLA844" s="120"/>
      <c r="FLB844" s="120"/>
      <c r="FLC844" s="120"/>
      <c r="FLD844" s="120"/>
      <c r="FLE844" s="120"/>
      <c r="FLF844" s="120"/>
      <c r="FLG844" s="120"/>
      <c r="FLH844" s="120"/>
      <c r="FLI844" s="120"/>
      <c r="FLJ844" s="120"/>
      <c r="FLK844" s="120"/>
      <c r="FLL844" s="120"/>
      <c r="FLM844" s="120"/>
      <c r="FLN844" s="120"/>
      <c r="FLO844" s="120"/>
      <c r="FLP844" s="120"/>
      <c r="FLQ844" s="120"/>
      <c r="FLR844" s="120"/>
      <c r="FLS844" s="120"/>
      <c r="FLT844" s="120"/>
      <c r="FLU844" s="120"/>
      <c r="FLV844" s="120"/>
      <c r="FLW844" s="120"/>
      <c r="FLX844" s="120"/>
      <c r="FLY844" s="120"/>
      <c r="FLZ844" s="120"/>
      <c r="FMA844" s="120"/>
      <c r="FMB844" s="120"/>
      <c r="FMC844" s="120"/>
      <c r="FMD844" s="120"/>
      <c r="FME844" s="120"/>
      <c r="FMF844" s="120"/>
      <c r="FMG844" s="120"/>
      <c r="FMH844" s="120"/>
      <c r="FMI844" s="120"/>
      <c r="FMJ844" s="120"/>
      <c r="FMK844" s="120"/>
      <c r="FML844" s="120"/>
      <c r="FMM844" s="120"/>
      <c r="FMN844" s="120"/>
      <c r="FMO844" s="120"/>
      <c r="FMP844" s="120"/>
      <c r="FMQ844" s="120"/>
      <c r="FMR844" s="120"/>
      <c r="FMS844" s="120"/>
      <c r="FMT844" s="120"/>
      <c r="FMU844" s="120"/>
      <c r="FMV844" s="120"/>
      <c r="FMW844" s="120"/>
      <c r="FMX844" s="120"/>
      <c r="FMY844" s="120"/>
      <c r="FMZ844" s="120"/>
      <c r="FNA844" s="120"/>
      <c r="FNB844" s="120"/>
      <c r="FNC844" s="120"/>
      <c r="FND844" s="120"/>
      <c r="FNE844" s="120"/>
      <c r="FNF844" s="120"/>
      <c r="FNG844" s="120"/>
      <c r="FNH844" s="120"/>
      <c r="FNI844" s="120"/>
      <c r="FNJ844" s="120"/>
      <c r="FNK844" s="120"/>
      <c r="FNL844" s="120"/>
      <c r="FNM844" s="120"/>
      <c r="FNN844" s="120"/>
      <c r="FNO844" s="120"/>
      <c r="FNP844" s="120"/>
      <c r="FNQ844" s="120"/>
      <c r="FNR844" s="120"/>
      <c r="FNS844" s="120"/>
      <c r="FNT844" s="120"/>
      <c r="FNU844" s="120"/>
      <c r="FNV844" s="120"/>
      <c r="FNW844" s="120"/>
      <c r="FNX844" s="120"/>
      <c r="FNY844" s="120"/>
      <c r="FNZ844" s="120"/>
      <c r="FOA844" s="120"/>
      <c r="FOB844" s="120"/>
      <c r="FOC844" s="120"/>
      <c r="FOD844" s="120"/>
      <c r="FOE844" s="120"/>
      <c r="FOF844" s="120"/>
      <c r="FOG844" s="120"/>
      <c r="FOH844" s="120"/>
      <c r="FOI844" s="120"/>
      <c r="FOJ844" s="120"/>
      <c r="FOK844" s="120"/>
      <c r="FOL844" s="120"/>
      <c r="FOM844" s="120"/>
      <c r="FON844" s="120"/>
      <c r="FOO844" s="120"/>
      <c r="FOP844" s="120"/>
      <c r="FOQ844" s="120"/>
      <c r="FOR844" s="120"/>
      <c r="FOS844" s="120"/>
      <c r="FOT844" s="120"/>
      <c r="FOU844" s="120"/>
      <c r="FOV844" s="120"/>
      <c r="FOW844" s="120"/>
      <c r="FOX844" s="120"/>
      <c r="FOY844" s="120"/>
      <c r="FOZ844" s="120"/>
      <c r="FPA844" s="120"/>
      <c r="FPB844" s="120"/>
      <c r="FPC844" s="120"/>
      <c r="FPD844" s="120"/>
      <c r="FPE844" s="120"/>
      <c r="FPF844" s="120"/>
      <c r="FPG844" s="120"/>
      <c r="FPH844" s="120"/>
      <c r="FPI844" s="120"/>
      <c r="FPJ844" s="120"/>
      <c r="FPK844" s="120"/>
      <c r="FPL844" s="120"/>
      <c r="FPM844" s="120"/>
      <c r="FPN844" s="120"/>
      <c r="FPO844" s="120"/>
      <c r="FPP844" s="120"/>
      <c r="FPQ844" s="120"/>
      <c r="FPR844" s="120"/>
      <c r="FPS844" s="120"/>
      <c r="FPT844" s="120"/>
      <c r="FPU844" s="120"/>
      <c r="FPV844" s="120"/>
      <c r="FPW844" s="120"/>
      <c r="FPX844" s="120"/>
      <c r="FPY844" s="120"/>
      <c r="FPZ844" s="120"/>
      <c r="FQA844" s="120"/>
      <c r="FQB844" s="120"/>
      <c r="FQC844" s="120"/>
      <c r="FQD844" s="120"/>
      <c r="FQE844" s="120"/>
      <c r="FQF844" s="120"/>
      <c r="FQG844" s="120"/>
      <c r="FQH844" s="120"/>
      <c r="FQI844" s="120"/>
      <c r="FQJ844" s="120"/>
      <c r="FQK844" s="120"/>
      <c r="FQL844" s="120"/>
      <c r="FQM844" s="120"/>
      <c r="FQN844" s="120"/>
      <c r="FQO844" s="120"/>
      <c r="FQP844" s="120"/>
      <c r="FQQ844" s="120"/>
      <c r="FQR844" s="120"/>
      <c r="FQS844" s="120"/>
      <c r="FQT844" s="120"/>
      <c r="FQU844" s="120"/>
      <c r="FQV844" s="120"/>
      <c r="FQW844" s="120"/>
      <c r="FQX844" s="120"/>
      <c r="FQY844" s="120"/>
      <c r="FQZ844" s="120"/>
      <c r="FRA844" s="120"/>
      <c r="FRB844" s="120"/>
      <c r="FRC844" s="120"/>
      <c r="FRD844" s="120"/>
      <c r="FRE844" s="120"/>
      <c r="FRF844" s="120"/>
      <c r="FRG844" s="120"/>
      <c r="FRH844" s="120"/>
      <c r="FRI844" s="120"/>
      <c r="FRJ844" s="120"/>
      <c r="FRK844" s="120"/>
      <c r="FRL844" s="120"/>
      <c r="FRM844" s="120"/>
      <c r="FRN844" s="120"/>
      <c r="FRO844" s="120"/>
      <c r="FRP844" s="120"/>
      <c r="FRQ844" s="120"/>
      <c r="FRR844" s="120"/>
      <c r="FRS844" s="120"/>
      <c r="FRT844" s="120"/>
      <c r="FRU844" s="120"/>
      <c r="FRV844" s="120"/>
      <c r="FRW844" s="120"/>
      <c r="FRX844" s="120"/>
      <c r="FRY844" s="120"/>
      <c r="FRZ844" s="120"/>
      <c r="FSA844" s="120"/>
      <c r="FSB844" s="120"/>
      <c r="FSC844" s="120"/>
      <c r="FSD844" s="120"/>
      <c r="FSE844" s="120"/>
      <c r="FSF844" s="120"/>
      <c r="FSG844" s="120"/>
      <c r="FSH844" s="120"/>
      <c r="FSI844" s="120"/>
      <c r="FSJ844" s="120"/>
      <c r="FSK844" s="120"/>
      <c r="FSL844" s="120"/>
      <c r="FSM844" s="120"/>
      <c r="FSN844" s="120"/>
      <c r="FSO844" s="120"/>
      <c r="FSP844" s="120"/>
      <c r="FSQ844" s="120"/>
      <c r="FSR844" s="120"/>
      <c r="FSS844" s="120"/>
      <c r="FST844" s="120"/>
      <c r="FSU844" s="120"/>
      <c r="FSV844" s="120"/>
      <c r="FSW844" s="120"/>
      <c r="FSX844" s="120"/>
      <c r="FSY844" s="120"/>
      <c r="FSZ844" s="120"/>
      <c r="FTA844" s="120"/>
      <c r="FTB844" s="120"/>
      <c r="FTC844" s="120"/>
      <c r="FTD844" s="120"/>
      <c r="FTE844" s="120"/>
      <c r="FTF844" s="120"/>
      <c r="FTG844" s="120"/>
      <c r="FTH844" s="120"/>
      <c r="FTI844" s="120"/>
      <c r="FTJ844" s="120"/>
      <c r="FTK844" s="120"/>
      <c r="FTL844" s="120"/>
      <c r="FTM844" s="120"/>
      <c r="FTN844" s="120"/>
      <c r="FTO844" s="120"/>
      <c r="FTP844" s="120"/>
      <c r="FTQ844" s="120"/>
      <c r="FTR844" s="120"/>
      <c r="FTS844" s="120"/>
      <c r="FTT844" s="120"/>
      <c r="FTU844" s="120"/>
      <c r="FTV844" s="120"/>
      <c r="FTW844" s="120"/>
      <c r="FTX844" s="120"/>
      <c r="FTY844" s="120"/>
      <c r="FTZ844" s="120"/>
      <c r="FUA844" s="120"/>
      <c r="FUB844" s="120"/>
      <c r="FUC844" s="120"/>
      <c r="FUD844" s="120"/>
      <c r="FUE844" s="120"/>
      <c r="FUF844" s="120"/>
      <c r="FUG844" s="120"/>
      <c r="FUH844" s="120"/>
      <c r="FUI844" s="120"/>
      <c r="FUJ844" s="120"/>
      <c r="FUK844" s="120"/>
      <c r="FUL844" s="120"/>
      <c r="FUM844" s="120"/>
      <c r="FUN844" s="120"/>
      <c r="FUO844" s="120"/>
      <c r="FUP844" s="120"/>
      <c r="FUQ844" s="120"/>
      <c r="FUR844" s="120"/>
      <c r="FUS844" s="120"/>
      <c r="FUT844" s="120"/>
      <c r="FUU844" s="120"/>
      <c r="FUV844" s="120"/>
      <c r="FUW844" s="120"/>
      <c r="FUX844" s="120"/>
      <c r="FUY844" s="120"/>
      <c r="FUZ844" s="120"/>
      <c r="FVA844" s="120"/>
      <c r="FVB844" s="120"/>
      <c r="FVC844" s="120"/>
      <c r="FVD844" s="120"/>
      <c r="FVE844" s="120"/>
      <c r="FVF844" s="120"/>
      <c r="FVG844" s="120"/>
      <c r="FVH844" s="120"/>
      <c r="FVI844" s="120"/>
      <c r="FVJ844" s="120"/>
      <c r="FVK844" s="120"/>
      <c r="FVL844" s="120"/>
      <c r="FVM844" s="120"/>
      <c r="FVN844" s="120"/>
      <c r="FVO844" s="120"/>
      <c r="FVP844" s="120"/>
      <c r="FVQ844" s="120"/>
      <c r="FVR844" s="120"/>
      <c r="FVS844" s="120"/>
      <c r="FVT844" s="120"/>
      <c r="FVU844" s="120"/>
      <c r="FVV844" s="120"/>
      <c r="FVW844" s="120"/>
      <c r="FVX844" s="120"/>
      <c r="FVY844" s="120"/>
      <c r="FVZ844" s="120"/>
      <c r="FWA844" s="120"/>
      <c r="FWB844" s="120"/>
      <c r="FWC844" s="120"/>
      <c r="FWD844" s="120"/>
      <c r="FWE844" s="120"/>
      <c r="FWF844" s="120"/>
      <c r="FWG844" s="120"/>
      <c r="FWH844" s="120"/>
      <c r="FWI844" s="120"/>
      <c r="FWJ844" s="120"/>
      <c r="FWK844" s="120"/>
      <c r="FWL844" s="120"/>
      <c r="FWM844" s="120"/>
      <c r="FWN844" s="120"/>
      <c r="FWO844" s="120"/>
      <c r="FWP844" s="120"/>
      <c r="FWQ844" s="120"/>
      <c r="FWR844" s="120"/>
      <c r="FWS844" s="120"/>
      <c r="FWT844" s="120"/>
      <c r="FWU844" s="120"/>
      <c r="FWV844" s="120"/>
      <c r="FWW844" s="120"/>
      <c r="FWX844" s="120"/>
      <c r="FWY844" s="120"/>
      <c r="FWZ844" s="120"/>
      <c r="FXA844" s="120"/>
      <c r="FXB844" s="120"/>
      <c r="FXC844" s="120"/>
      <c r="FXD844" s="120"/>
      <c r="FXE844" s="120"/>
      <c r="FXF844" s="120"/>
      <c r="FXG844" s="120"/>
      <c r="FXH844" s="120"/>
      <c r="FXI844" s="120"/>
      <c r="FXJ844" s="120"/>
      <c r="FXK844" s="120"/>
      <c r="FXL844" s="120"/>
      <c r="FXM844" s="120"/>
      <c r="FXN844" s="120"/>
      <c r="FXO844" s="120"/>
      <c r="FXP844" s="120"/>
      <c r="FXQ844" s="120"/>
      <c r="FXR844" s="120"/>
      <c r="FXS844" s="120"/>
      <c r="FXT844" s="120"/>
      <c r="FXU844" s="120"/>
      <c r="FXV844" s="120"/>
      <c r="FXW844" s="120"/>
      <c r="FXX844" s="120"/>
      <c r="FXY844" s="120"/>
      <c r="FXZ844" s="120"/>
      <c r="FYA844" s="120"/>
      <c r="FYB844" s="120"/>
      <c r="FYC844" s="120"/>
      <c r="FYD844" s="120"/>
      <c r="FYE844" s="120"/>
      <c r="FYF844" s="120"/>
      <c r="FYG844" s="120"/>
      <c r="FYH844" s="120"/>
      <c r="FYI844" s="120"/>
      <c r="FYJ844" s="120"/>
      <c r="FYK844" s="120"/>
      <c r="FYL844" s="120"/>
      <c r="FYM844" s="120"/>
      <c r="FYN844" s="120"/>
      <c r="FYO844" s="120"/>
      <c r="FYP844" s="120"/>
      <c r="FYQ844" s="120"/>
      <c r="FYR844" s="120"/>
      <c r="FYS844" s="120"/>
      <c r="FYT844" s="120"/>
      <c r="FYU844" s="120"/>
      <c r="FYV844" s="120"/>
      <c r="FYW844" s="120"/>
      <c r="FYX844" s="120"/>
      <c r="FYY844" s="120"/>
      <c r="FYZ844" s="120"/>
      <c r="FZA844" s="120"/>
      <c r="FZB844" s="120"/>
      <c r="FZC844" s="120"/>
      <c r="FZD844" s="120"/>
      <c r="FZE844" s="120"/>
      <c r="FZF844" s="120"/>
      <c r="FZG844" s="120"/>
      <c r="FZH844" s="120"/>
      <c r="FZI844" s="120"/>
      <c r="FZJ844" s="120"/>
      <c r="FZK844" s="120"/>
      <c r="FZL844" s="120"/>
      <c r="FZM844" s="120"/>
      <c r="FZN844" s="120"/>
      <c r="FZO844" s="120"/>
      <c r="FZP844" s="120"/>
      <c r="FZQ844" s="120"/>
      <c r="FZR844" s="120"/>
      <c r="FZS844" s="120"/>
      <c r="FZT844" s="120"/>
      <c r="FZU844" s="120"/>
      <c r="FZV844" s="120"/>
      <c r="FZW844" s="120"/>
      <c r="FZX844" s="120"/>
      <c r="FZY844" s="120"/>
      <c r="FZZ844" s="120"/>
      <c r="GAA844" s="120"/>
      <c r="GAB844" s="120"/>
      <c r="GAC844" s="120"/>
      <c r="GAD844" s="120"/>
      <c r="GAE844" s="120"/>
      <c r="GAF844" s="120"/>
      <c r="GAG844" s="120"/>
      <c r="GAH844" s="120"/>
      <c r="GAI844" s="120"/>
      <c r="GAJ844" s="120"/>
      <c r="GAK844" s="120"/>
      <c r="GAL844" s="120"/>
      <c r="GAM844" s="120"/>
      <c r="GAN844" s="120"/>
      <c r="GAO844" s="120"/>
      <c r="GAP844" s="120"/>
      <c r="GAQ844" s="120"/>
      <c r="GAR844" s="120"/>
      <c r="GAS844" s="120"/>
      <c r="GAT844" s="120"/>
      <c r="GAU844" s="120"/>
      <c r="GAV844" s="120"/>
      <c r="GAW844" s="120"/>
      <c r="GAX844" s="120"/>
      <c r="GAY844" s="120"/>
      <c r="GAZ844" s="120"/>
      <c r="GBA844" s="120"/>
      <c r="GBB844" s="120"/>
      <c r="GBC844" s="120"/>
      <c r="GBD844" s="120"/>
      <c r="GBE844" s="120"/>
      <c r="GBF844" s="120"/>
      <c r="GBG844" s="120"/>
      <c r="GBH844" s="120"/>
      <c r="GBI844" s="120"/>
      <c r="GBJ844" s="120"/>
      <c r="GBK844" s="120"/>
      <c r="GBL844" s="120"/>
      <c r="GBM844" s="120"/>
      <c r="GBN844" s="120"/>
      <c r="GBO844" s="120"/>
      <c r="GBP844" s="120"/>
      <c r="GBQ844" s="120"/>
      <c r="GBR844" s="120"/>
      <c r="GBS844" s="120"/>
      <c r="GBT844" s="120"/>
      <c r="GBU844" s="120"/>
      <c r="GBV844" s="120"/>
      <c r="GBW844" s="120"/>
      <c r="GBX844" s="120"/>
      <c r="GBY844" s="120"/>
      <c r="GBZ844" s="120"/>
      <c r="GCA844" s="120"/>
      <c r="GCB844" s="120"/>
      <c r="GCC844" s="120"/>
      <c r="GCD844" s="120"/>
      <c r="GCE844" s="120"/>
      <c r="GCF844" s="120"/>
      <c r="GCG844" s="120"/>
      <c r="GCH844" s="120"/>
      <c r="GCI844" s="120"/>
      <c r="GCJ844" s="120"/>
      <c r="GCK844" s="120"/>
      <c r="GCL844" s="120"/>
      <c r="GCM844" s="120"/>
      <c r="GCN844" s="120"/>
      <c r="GCO844" s="120"/>
      <c r="GCP844" s="120"/>
      <c r="GCQ844" s="120"/>
      <c r="GCR844" s="120"/>
      <c r="GCS844" s="120"/>
      <c r="GCT844" s="120"/>
      <c r="GCU844" s="120"/>
      <c r="GCV844" s="120"/>
      <c r="GCW844" s="120"/>
      <c r="GCX844" s="120"/>
      <c r="GCY844" s="120"/>
      <c r="GCZ844" s="120"/>
      <c r="GDA844" s="120"/>
      <c r="GDB844" s="120"/>
      <c r="GDC844" s="120"/>
      <c r="GDD844" s="120"/>
      <c r="GDE844" s="120"/>
      <c r="GDF844" s="120"/>
      <c r="GDG844" s="120"/>
      <c r="GDH844" s="120"/>
      <c r="GDI844" s="120"/>
      <c r="GDJ844" s="120"/>
      <c r="GDK844" s="120"/>
      <c r="GDL844" s="120"/>
      <c r="GDM844" s="120"/>
      <c r="GDN844" s="120"/>
      <c r="GDO844" s="120"/>
      <c r="GDP844" s="120"/>
      <c r="GDQ844" s="120"/>
      <c r="GDR844" s="120"/>
      <c r="GDS844" s="120"/>
      <c r="GDT844" s="120"/>
      <c r="GDU844" s="120"/>
      <c r="GDV844" s="120"/>
      <c r="GDW844" s="120"/>
      <c r="GDX844" s="120"/>
      <c r="GDY844" s="120"/>
      <c r="GDZ844" s="120"/>
      <c r="GEA844" s="120"/>
      <c r="GEB844" s="120"/>
      <c r="GEC844" s="120"/>
      <c r="GED844" s="120"/>
      <c r="GEE844" s="120"/>
      <c r="GEF844" s="120"/>
      <c r="GEG844" s="120"/>
      <c r="GEH844" s="120"/>
      <c r="GEI844" s="120"/>
      <c r="GEJ844" s="120"/>
      <c r="GEK844" s="120"/>
      <c r="GEL844" s="120"/>
      <c r="GEM844" s="120"/>
      <c r="GEN844" s="120"/>
      <c r="GEO844" s="120"/>
      <c r="GEP844" s="120"/>
      <c r="GEQ844" s="120"/>
      <c r="GER844" s="120"/>
      <c r="GES844" s="120"/>
      <c r="GET844" s="120"/>
      <c r="GEU844" s="120"/>
      <c r="GEV844" s="120"/>
      <c r="GEW844" s="120"/>
      <c r="GEX844" s="120"/>
      <c r="GEY844" s="120"/>
      <c r="GEZ844" s="120"/>
      <c r="GFA844" s="120"/>
      <c r="GFB844" s="120"/>
      <c r="GFC844" s="120"/>
      <c r="GFD844" s="120"/>
      <c r="GFE844" s="120"/>
      <c r="GFF844" s="120"/>
      <c r="GFG844" s="120"/>
      <c r="GFH844" s="120"/>
      <c r="GFI844" s="120"/>
      <c r="GFJ844" s="120"/>
      <c r="GFK844" s="120"/>
      <c r="GFL844" s="120"/>
      <c r="GFM844" s="120"/>
      <c r="GFN844" s="120"/>
      <c r="GFO844" s="120"/>
      <c r="GFP844" s="120"/>
      <c r="GFQ844" s="120"/>
      <c r="GFR844" s="120"/>
      <c r="GFS844" s="120"/>
      <c r="GFT844" s="120"/>
      <c r="GFU844" s="120"/>
      <c r="GFV844" s="120"/>
      <c r="GFW844" s="120"/>
      <c r="GFX844" s="120"/>
      <c r="GFY844" s="120"/>
      <c r="GFZ844" s="120"/>
      <c r="GGA844" s="120"/>
      <c r="GGB844" s="120"/>
      <c r="GGC844" s="120"/>
      <c r="GGD844" s="120"/>
      <c r="GGE844" s="120"/>
      <c r="GGF844" s="120"/>
      <c r="GGG844" s="120"/>
      <c r="GGH844" s="120"/>
      <c r="GGI844" s="120"/>
      <c r="GGJ844" s="120"/>
      <c r="GGK844" s="120"/>
      <c r="GGL844" s="120"/>
      <c r="GGM844" s="120"/>
      <c r="GGN844" s="120"/>
      <c r="GGO844" s="120"/>
      <c r="GGP844" s="120"/>
      <c r="GGQ844" s="120"/>
      <c r="GGR844" s="120"/>
      <c r="GGS844" s="120"/>
      <c r="GGT844" s="120"/>
      <c r="GGU844" s="120"/>
      <c r="GGV844" s="120"/>
      <c r="GGW844" s="120"/>
      <c r="GGX844" s="120"/>
      <c r="GGY844" s="120"/>
      <c r="GGZ844" s="120"/>
      <c r="GHA844" s="120"/>
      <c r="GHB844" s="120"/>
      <c r="GHC844" s="120"/>
      <c r="GHD844" s="120"/>
      <c r="GHE844" s="120"/>
      <c r="GHF844" s="120"/>
      <c r="GHG844" s="120"/>
      <c r="GHH844" s="120"/>
      <c r="GHI844" s="120"/>
      <c r="GHJ844" s="120"/>
      <c r="GHK844" s="120"/>
      <c r="GHL844" s="120"/>
      <c r="GHM844" s="120"/>
      <c r="GHN844" s="120"/>
      <c r="GHO844" s="120"/>
      <c r="GHP844" s="120"/>
      <c r="GHQ844" s="120"/>
      <c r="GHR844" s="120"/>
      <c r="GHS844" s="120"/>
      <c r="GHT844" s="120"/>
      <c r="GHU844" s="120"/>
      <c r="GHV844" s="120"/>
      <c r="GHW844" s="120"/>
      <c r="GHX844" s="120"/>
      <c r="GHY844" s="120"/>
      <c r="GHZ844" s="120"/>
      <c r="GIA844" s="120"/>
      <c r="GIB844" s="120"/>
      <c r="GIC844" s="120"/>
      <c r="GID844" s="120"/>
      <c r="GIE844" s="120"/>
      <c r="GIF844" s="120"/>
      <c r="GIG844" s="120"/>
      <c r="GIH844" s="120"/>
      <c r="GII844" s="120"/>
      <c r="GIJ844" s="120"/>
      <c r="GIK844" s="120"/>
      <c r="GIL844" s="120"/>
      <c r="GIM844" s="120"/>
      <c r="GIN844" s="120"/>
      <c r="GIO844" s="120"/>
      <c r="GIP844" s="120"/>
      <c r="GIQ844" s="120"/>
      <c r="GIR844" s="120"/>
      <c r="GIS844" s="120"/>
      <c r="GIT844" s="120"/>
      <c r="GIU844" s="120"/>
      <c r="GIV844" s="120"/>
      <c r="GIW844" s="120"/>
      <c r="GIX844" s="120"/>
      <c r="GIY844" s="120"/>
      <c r="GIZ844" s="120"/>
      <c r="GJA844" s="120"/>
      <c r="GJB844" s="120"/>
      <c r="GJC844" s="120"/>
      <c r="GJD844" s="120"/>
      <c r="GJE844" s="120"/>
      <c r="GJF844" s="120"/>
      <c r="GJG844" s="120"/>
      <c r="GJH844" s="120"/>
      <c r="GJI844" s="120"/>
      <c r="GJJ844" s="120"/>
      <c r="GJK844" s="120"/>
      <c r="GJL844" s="120"/>
      <c r="GJM844" s="120"/>
      <c r="GJN844" s="120"/>
      <c r="GJO844" s="120"/>
      <c r="GJP844" s="120"/>
      <c r="GJQ844" s="120"/>
      <c r="GJR844" s="120"/>
      <c r="GJS844" s="120"/>
      <c r="GJT844" s="120"/>
      <c r="GJU844" s="120"/>
      <c r="GJV844" s="120"/>
      <c r="GJW844" s="120"/>
      <c r="GJX844" s="120"/>
      <c r="GJY844" s="120"/>
      <c r="GJZ844" s="120"/>
      <c r="GKA844" s="120"/>
      <c r="GKB844" s="120"/>
      <c r="GKC844" s="120"/>
      <c r="GKD844" s="120"/>
      <c r="GKE844" s="120"/>
      <c r="GKF844" s="120"/>
      <c r="GKG844" s="120"/>
      <c r="GKH844" s="120"/>
      <c r="GKI844" s="120"/>
      <c r="GKJ844" s="120"/>
      <c r="GKK844" s="120"/>
      <c r="GKL844" s="120"/>
      <c r="GKM844" s="120"/>
      <c r="GKN844" s="120"/>
      <c r="GKO844" s="120"/>
      <c r="GKP844" s="120"/>
      <c r="GKQ844" s="120"/>
      <c r="GKR844" s="120"/>
      <c r="GKS844" s="120"/>
      <c r="GKT844" s="120"/>
      <c r="GKU844" s="120"/>
      <c r="GKV844" s="120"/>
      <c r="GKW844" s="120"/>
      <c r="GKX844" s="120"/>
      <c r="GKY844" s="120"/>
      <c r="GKZ844" s="120"/>
      <c r="GLA844" s="120"/>
      <c r="GLB844" s="120"/>
      <c r="GLC844" s="120"/>
      <c r="GLD844" s="120"/>
      <c r="GLE844" s="120"/>
      <c r="GLF844" s="120"/>
      <c r="GLG844" s="120"/>
      <c r="GLH844" s="120"/>
      <c r="GLI844" s="120"/>
      <c r="GLJ844" s="120"/>
      <c r="GLK844" s="120"/>
      <c r="GLL844" s="120"/>
      <c r="GLM844" s="120"/>
      <c r="GLN844" s="120"/>
      <c r="GLO844" s="120"/>
      <c r="GLP844" s="120"/>
      <c r="GLQ844" s="120"/>
      <c r="GLR844" s="120"/>
      <c r="GLS844" s="120"/>
      <c r="GLT844" s="120"/>
      <c r="GLU844" s="120"/>
      <c r="GLV844" s="120"/>
      <c r="GLW844" s="120"/>
      <c r="GLX844" s="120"/>
      <c r="GLY844" s="120"/>
      <c r="GLZ844" s="120"/>
      <c r="GMA844" s="120"/>
      <c r="GMB844" s="120"/>
      <c r="GMC844" s="120"/>
      <c r="GMD844" s="120"/>
      <c r="GME844" s="120"/>
      <c r="GMF844" s="120"/>
      <c r="GMG844" s="120"/>
      <c r="GMH844" s="120"/>
      <c r="GMI844" s="120"/>
      <c r="GMJ844" s="120"/>
      <c r="GMK844" s="120"/>
      <c r="GML844" s="120"/>
      <c r="GMM844" s="120"/>
      <c r="GMN844" s="120"/>
      <c r="GMO844" s="120"/>
      <c r="GMP844" s="120"/>
      <c r="GMQ844" s="120"/>
      <c r="GMR844" s="120"/>
      <c r="GMS844" s="120"/>
      <c r="GMT844" s="120"/>
      <c r="GMU844" s="120"/>
      <c r="GMV844" s="120"/>
      <c r="GMW844" s="120"/>
      <c r="GMX844" s="120"/>
      <c r="GMY844" s="120"/>
      <c r="GMZ844" s="120"/>
      <c r="GNA844" s="120"/>
      <c r="GNB844" s="120"/>
      <c r="GNC844" s="120"/>
      <c r="GND844" s="120"/>
      <c r="GNE844" s="120"/>
      <c r="GNF844" s="120"/>
      <c r="GNG844" s="120"/>
      <c r="GNH844" s="120"/>
      <c r="GNI844" s="120"/>
      <c r="GNJ844" s="120"/>
      <c r="GNK844" s="120"/>
      <c r="GNL844" s="120"/>
      <c r="GNM844" s="120"/>
      <c r="GNN844" s="120"/>
      <c r="GNO844" s="120"/>
      <c r="GNP844" s="120"/>
      <c r="GNQ844" s="120"/>
      <c r="GNR844" s="120"/>
      <c r="GNS844" s="120"/>
      <c r="GNT844" s="120"/>
      <c r="GNU844" s="120"/>
      <c r="GNV844" s="120"/>
      <c r="GNW844" s="120"/>
      <c r="GNX844" s="120"/>
      <c r="GNY844" s="120"/>
      <c r="GNZ844" s="120"/>
      <c r="GOA844" s="120"/>
      <c r="GOB844" s="120"/>
      <c r="GOC844" s="120"/>
      <c r="GOD844" s="120"/>
      <c r="GOE844" s="120"/>
      <c r="GOF844" s="120"/>
      <c r="GOG844" s="120"/>
      <c r="GOH844" s="120"/>
      <c r="GOI844" s="120"/>
      <c r="GOJ844" s="120"/>
      <c r="GOK844" s="120"/>
      <c r="GOL844" s="120"/>
      <c r="GOM844" s="120"/>
      <c r="GON844" s="120"/>
      <c r="GOO844" s="120"/>
      <c r="GOP844" s="120"/>
      <c r="GOQ844" s="120"/>
      <c r="GOR844" s="120"/>
      <c r="GOS844" s="120"/>
      <c r="GOT844" s="120"/>
      <c r="GOU844" s="120"/>
      <c r="GOV844" s="120"/>
      <c r="GOW844" s="120"/>
      <c r="GOX844" s="120"/>
      <c r="GOY844" s="120"/>
      <c r="GOZ844" s="120"/>
      <c r="GPA844" s="120"/>
      <c r="GPB844" s="120"/>
      <c r="GPC844" s="120"/>
      <c r="GPD844" s="120"/>
      <c r="GPE844" s="120"/>
      <c r="GPF844" s="120"/>
      <c r="GPG844" s="120"/>
      <c r="GPH844" s="120"/>
      <c r="GPI844" s="120"/>
      <c r="GPJ844" s="120"/>
      <c r="GPK844" s="120"/>
      <c r="GPL844" s="120"/>
      <c r="GPM844" s="120"/>
      <c r="GPN844" s="120"/>
      <c r="GPO844" s="120"/>
      <c r="GPP844" s="120"/>
      <c r="GPQ844" s="120"/>
      <c r="GPR844" s="120"/>
      <c r="GPS844" s="120"/>
      <c r="GPT844" s="120"/>
      <c r="GPU844" s="120"/>
      <c r="GPV844" s="120"/>
      <c r="GPW844" s="120"/>
      <c r="GPX844" s="120"/>
      <c r="GPY844" s="120"/>
      <c r="GPZ844" s="120"/>
      <c r="GQA844" s="120"/>
      <c r="GQB844" s="120"/>
      <c r="GQC844" s="120"/>
      <c r="GQD844" s="120"/>
      <c r="GQE844" s="120"/>
      <c r="GQF844" s="120"/>
      <c r="GQG844" s="120"/>
      <c r="GQH844" s="120"/>
      <c r="GQI844" s="120"/>
      <c r="GQJ844" s="120"/>
      <c r="GQK844" s="120"/>
      <c r="GQL844" s="120"/>
      <c r="GQM844" s="120"/>
      <c r="GQN844" s="120"/>
      <c r="GQO844" s="120"/>
      <c r="GQP844" s="120"/>
      <c r="GQQ844" s="120"/>
      <c r="GQR844" s="120"/>
      <c r="GQS844" s="120"/>
      <c r="GQT844" s="120"/>
      <c r="GQU844" s="120"/>
      <c r="GQV844" s="120"/>
      <c r="GQW844" s="120"/>
      <c r="GQX844" s="120"/>
      <c r="GQY844" s="120"/>
      <c r="GQZ844" s="120"/>
      <c r="GRA844" s="120"/>
      <c r="GRB844" s="120"/>
      <c r="GRC844" s="120"/>
      <c r="GRD844" s="120"/>
      <c r="GRE844" s="120"/>
      <c r="GRF844" s="120"/>
      <c r="GRG844" s="120"/>
      <c r="GRH844" s="120"/>
      <c r="GRI844" s="120"/>
      <c r="GRJ844" s="120"/>
      <c r="GRK844" s="120"/>
      <c r="GRL844" s="120"/>
      <c r="GRM844" s="120"/>
      <c r="GRN844" s="120"/>
      <c r="GRO844" s="120"/>
      <c r="GRP844" s="120"/>
      <c r="GRQ844" s="120"/>
      <c r="GRR844" s="120"/>
      <c r="GRS844" s="120"/>
      <c r="GRT844" s="120"/>
      <c r="GRU844" s="120"/>
      <c r="GRV844" s="120"/>
      <c r="GRW844" s="120"/>
      <c r="GRX844" s="120"/>
      <c r="GRY844" s="120"/>
      <c r="GRZ844" s="120"/>
      <c r="GSA844" s="120"/>
      <c r="GSB844" s="120"/>
      <c r="GSC844" s="120"/>
      <c r="GSD844" s="120"/>
      <c r="GSE844" s="120"/>
      <c r="GSF844" s="120"/>
      <c r="GSG844" s="120"/>
      <c r="GSH844" s="120"/>
      <c r="GSI844" s="120"/>
      <c r="GSJ844" s="120"/>
      <c r="GSK844" s="120"/>
      <c r="GSL844" s="120"/>
      <c r="GSM844" s="120"/>
      <c r="GSN844" s="120"/>
      <c r="GSO844" s="120"/>
      <c r="GSP844" s="120"/>
      <c r="GSQ844" s="120"/>
      <c r="GSR844" s="120"/>
      <c r="GSS844" s="120"/>
      <c r="GST844" s="120"/>
      <c r="GSU844" s="120"/>
      <c r="GSV844" s="120"/>
      <c r="GSW844" s="120"/>
      <c r="GSX844" s="120"/>
      <c r="GSY844" s="120"/>
      <c r="GSZ844" s="120"/>
      <c r="GTA844" s="120"/>
      <c r="GTB844" s="120"/>
      <c r="GTC844" s="120"/>
      <c r="GTD844" s="120"/>
      <c r="GTE844" s="120"/>
      <c r="GTF844" s="120"/>
      <c r="GTG844" s="120"/>
      <c r="GTH844" s="120"/>
      <c r="GTI844" s="120"/>
      <c r="GTJ844" s="120"/>
      <c r="GTK844" s="120"/>
      <c r="GTL844" s="120"/>
      <c r="GTM844" s="120"/>
      <c r="GTN844" s="120"/>
      <c r="GTO844" s="120"/>
      <c r="GTP844" s="120"/>
      <c r="GTQ844" s="120"/>
      <c r="GTR844" s="120"/>
      <c r="GTS844" s="120"/>
      <c r="GTT844" s="120"/>
      <c r="GTU844" s="120"/>
      <c r="GTV844" s="120"/>
      <c r="GTW844" s="120"/>
      <c r="GTX844" s="120"/>
      <c r="GTY844" s="120"/>
      <c r="GTZ844" s="120"/>
      <c r="GUA844" s="120"/>
      <c r="GUB844" s="120"/>
      <c r="GUC844" s="120"/>
      <c r="GUD844" s="120"/>
      <c r="GUE844" s="120"/>
      <c r="GUF844" s="120"/>
      <c r="GUG844" s="120"/>
      <c r="GUH844" s="120"/>
      <c r="GUI844" s="120"/>
      <c r="GUJ844" s="120"/>
      <c r="GUK844" s="120"/>
      <c r="GUL844" s="120"/>
      <c r="GUM844" s="120"/>
      <c r="GUN844" s="120"/>
      <c r="GUO844" s="120"/>
      <c r="GUP844" s="120"/>
      <c r="GUQ844" s="120"/>
      <c r="GUR844" s="120"/>
      <c r="GUS844" s="120"/>
      <c r="GUT844" s="120"/>
      <c r="GUU844" s="120"/>
      <c r="GUV844" s="120"/>
      <c r="GUW844" s="120"/>
      <c r="GUX844" s="120"/>
      <c r="GUY844" s="120"/>
      <c r="GUZ844" s="120"/>
      <c r="GVA844" s="120"/>
      <c r="GVB844" s="120"/>
      <c r="GVC844" s="120"/>
      <c r="GVD844" s="120"/>
      <c r="GVE844" s="120"/>
      <c r="GVF844" s="120"/>
      <c r="GVG844" s="120"/>
      <c r="GVH844" s="120"/>
      <c r="GVI844" s="120"/>
      <c r="GVJ844" s="120"/>
      <c r="GVK844" s="120"/>
      <c r="GVL844" s="120"/>
      <c r="GVM844" s="120"/>
      <c r="GVN844" s="120"/>
      <c r="GVO844" s="120"/>
      <c r="GVP844" s="120"/>
      <c r="GVQ844" s="120"/>
      <c r="GVR844" s="120"/>
      <c r="GVS844" s="120"/>
      <c r="GVT844" s="120"/>
      <c r="GVU844" s="120"/>
      <c r="GVV844" s="120"/>
      <c r="GVW844" s="120"/>
      <c r="GVX844" s="120"/>
      <c r="GVY844" s="120"/>
      <c r="GVZ844" s="120"/>
      <c r="GWA844" s="120"/>
      <c r="GWB844" s="120"/>
      <c r="GWC844" s="120"/>
      <c r="GWD844" s="120"/>
      <c r="GWE844" s="120"/>
      <c r="GWF844" s="120"/>
      <c r="GWG844" s="120"/>
      <c r="GWH844" s="120"/>
      <c r="GWI844" s="120"/>
      <c r="GWJ844" s="120"/>
      <c r="GWK844" s="120"/>
      <c r="GWL844" s="120"/>
      <c r="GWM844" s="120"/>
      <c r="GWN844" s="120"/>
      <c r="GWO844" s="120"/>
      <c r="GWP844" s="120"/>
      <c r="GWQ844" s="120"/>
      <c r="GWR844" s="120"/>
      <c r="GWS844" s="120"/>
      <c r="GWT844" s="120"/>
      <c r="GWU844" s="120"/>
      <c r="GWV844" s="120"/>
      <c r="GWW844" s="120"/>
      <c r="GWX844" s="120"/>
      <c r="GWY844" s="120"/>
      <c r="GWZ844" s="120"/>
      <c r="GXA844" s="120"/>
      <c r="GXB844" s="120"/>
      <c r="GXC844" s="120"/>
      <c r="GXD844" s="120"/>
      <c r="GXE844" s="120"/>
      <c r="GXF844" s="120"/>
      <c r="GXG844" s="120"/>
      <c r="GXH844" s="120"/>
      <c r="GXI844" s="120"/>
      <c r="GXJ844" s="120"/>
      <c r="GXK844" s="120"/>
      <c r="GXL844" s="120"/>
      <c r="GXM844" s="120"/>
      <c r="GXN844" s="120"/>
      <c r="GXO844" s="120"/>
      <c r="GXP844" s="120"/>
      <c r="GXQ844" s="120"/>
      <c r="GXR844" s="120"/>
      <c r="GXS844" s="120"/>
      <c r="GXT844" s="120"/>
      <c r="GXU844" s="120"/>
      <c r="GXV844" s="120"/>
      <c r="GXW844" s="120"/>
      <c r="GXX844" s="120"/>
      <c r="GXY844" s="120"/>
      <c r="GXZ844" s="120"/>
      <c r="GYA844" s="120"/>
      <c r="GYB844" s="120"/>
      <c r="GYC844" s="120"/>
      <c r="GYD844" s="120"/>
      <c r="GYE844" s="120"/>
      <c r="GYF844" s="120"/>
      <c r="GYG844" s="120"/>
      <c r="GYH844" s="120"/>
      <c r="GYI844" s="120"/>
      <c r="GYJ844" s="120"/>
      <c r="GYK844" s="120"/>
      <c r="GYL844" s="120"/>
      <c r="GYM844" s="120"/>
      <c r="GYN844" s="120"/>
      <c r="GYO844" s="120"/>
      <c r="GYP844" s="120"/>
      <c r="GYQ844" s="120"/>
      <c r="GYR844" s="120"/>
      <c r="GYS844" s="120"/>
      <c r="GYT844" s="120"/>
      <c r="GYU844" s="120"/>
      <c r="GYV844" s="120"/>
      <c r="GYW844" s="120"/>
      <c r="GYX844" s="120"/>
      <c r="GYY844" s="120"/>
      <c r="GYZ844" s="120"/>
      <c r="GZA844" s="120"/>
      <c r="GZB844" s="120"/>
      <c r="GZC844" s="120"/>
      <c r="GZD844" s="120"/>
      <c r="GZE844" s="120"/>
      <c r="GZF844" s="120"/>
      <c r="GZG844" s="120"/>
      <c r="GZH844" s="120"/>
      <c r="GZI844" s="120"/>
      <c r="GZJ844" s="120"/>
      <c r="GZK844" s="120"/>
      <c r="GZL844" s="120"/>
      <c r="GZM844" s="120"/>
      <c r="GZN844" s="120"/>
      <c r="GZO844" s="120"/>
      <c r="GZP844" s="120"/>
      <c r="GZQ844" s="120"/>
      <c r="GZR844" s="120"/>
      <c r="GZS844" s="120"/>
      <c r="GZT844" s="120"/>
      <c r="GZU844" s="120"/>
      <c r="GZV844" s="120"/>
      <c r="GZW844" s="120"/>
      <c r="GZX844" s="120"/>
      <c r="GZY844" s="120"/>
      <c r="GZZ844" s="120"/>
      <c r="HAA844" s="120"/>
      <c r="HAB844" s="120"/>
      <c r="HAC844" s="120"/>
      <c r="HAD844" s="120"/>
      <c r="HAE844" s="120"/>
      <c r="HAF844" s="120"/>
      <c r="HAG844" s="120"/>
      <c r="HAH844" s="120"/>
      <c r="HAI844" s="120"/>
      <c r="HAJ844" s="120"/>
      <c r="HAK844" s="120"/>
      <c r="HAL844" s="120"/>
      <c r="HAM844" s="120"/>
      <c r="HAN844" s="120"/>
      <c r="HAO844" s="120"/>
      <c r="HAP844" s="120"/>
      <c r="HAQ844" s="120"/>
      <c r="HAR844" s="120"/>
      <c r="HAS844" s="120"/>
      <c r="HAT844" s="120"/>
      <c r="HAU844" s="120"/>
      <c r="HAV844" s="120"/>
      <c r="HAW844" s="120"/>
      <c r="HAX844" s="120"/>
      <c r="HAY844" s="120"/>
      <c r="HAZ844" s="120"/>
      <c r="HBA844" s="120"/>
      <c r="HBB844" s="120"/>
      <c r="HBC844" s="120"/>
      <c r="HBD844" s="120"/>
      <c r="HBE844" s="120"/>
      <c r="HBF844" s="120"/>
      <c r="HBG844" s="120"/>
      <c r="HBH844" s="120"/>
      <c r="HBI844" s="120"/>
      <c r="HBJ844" s="120"/>
      <c r="HBK844" s="120"/>
      <c r="HBL844" s="120"/>
      <c r="HBM844" s="120"/>
      <c r="HBN844" s="120"/>
      <c r="HBO844" s="120"/>
      <c r="HBP844" s="120"/>
      <c r="HBQ844" s="120"/>
      <c r="HBR844" s="120"/>
      <c r="HBS844" s="120"/>
      <c r="HBT844" s="120"/>
      <c r="HBU844" s="120"/>
      <c r="HBV844" s="120"/>
      <c r="HBW844" s="120"/>
      <c r="HBX844" s="120"/>
      <c r="HBY844" s="120"/>
      <c r="HBZ844" s="120"/>
      <c r="HCA844" s="120"/>
      <c r="HCB844" s="120"/>
      <c r="HCC844" s="120"/>
      <c r="HCD844" s="120"/>
      <c r="HCE844" s="120"/>
      <c r="HCF844" s="120"/>
      <c r="HCG844" s="120"/>
      <c r="HCH844" s="120"/>
      <c r="HCI844" s="120"/>
      <c r="HCJ844" s="120"/>
      <c r="HCK844" s="120"/>
      <c r="HCL844" s="120"/>
      <c r="HCM844" s="120"/>
      <c r="HCN844" s="120"/>
      <c r="HCO844" s="120"/>
      <c r="HCP844" s="120"/>
      <c r="HCQ844" s="120"/>
      <c r="HCR844" s="120"/>
      <c r="HCS844" s="120"/>
      <c r="HCT844" s="120"/>
      <c r="HCU844" s="120"/>
      <c r="HCV844" s="120"/>
      <c r="HCW844" s="120"/>
      <c r="HCX844" s="120"/>
      <c r="HCY844" s="120"/>
      <c r="HCZ844" s="120"/>
      <c r="HDA844" s="120"/>
      <c r="HDB844" s="120"/>
      <c r="HDC844" s="120"/>
      <c r="HDD844" s="120"/>
      <c r="HDE844" s="120"/>
      <c r="HDF844" s="120"/>
      <c r="HDG844" s="120"/>
      <c r="HDH844" s="120"/>
      <c r="HDI844" s="120"/>
      <c r="HDJ844" s="120"/>
      <c r="HDK844" s="120"/>
      <c r="HDL844" s="120"/>
      <c r="HDM844" s="120"/>
      <c r="HDN844" s="120"/>
      <c r="HDO844" s="120"/>
      <c r="HDP844" s="120"/>
      <c r="HDQ844" s="120"/>
      <c r="HDR844" s="120"/>
      <c r="HDS844" s="120"/>
      <c r="HDT844" s="120"/>
      <c r="HDU844" s="120"/>
      <c r="HDV844" s="120"/>
      <c r="HDW844" s="120"/>
      <c r="HDX844" s="120"/>
      <c r="HDY844" s="120"/>
      <c r="HDZ844" s="120"/>
      <c r="HEA844" s="120"/>
      <c r="HEB844" s="120"/>
      <c r="HEC844" s="120"/>
      <c r="HED844" s="120"/>
      <c r="HEE844" s="120"/>
      <c r="HEF844" s="120"/>
      <c r="HEG844" s="120"/>
      <c r="HEH844" s="120"/>
      <c r="HEI844" s="120"/>
      <c r="HEJ844" s="120"/>
      <c r="HEK844" s="120"/>
      <c r="HEL844" s="120"/>
      <c r="HEM844" s="120"/>
      <c r="HEN844" s="120"/>
      <c r="HEO844" s="120"/>
      <c r="HEP844" s="120"/>
      <c r="HEQ844" s="120"/>
      <c r="HER844" s="120"/>
      <c r="HES844" s="120"/>
      <c r="HET844" s="120"/>
      <c r="HEU844" s="120"/>
      <c r="HEV844" s="120"/>
      <c r="HEW844" s="120"/>
      <c r="HEX844" s="120"/>
      <c r="HEY844" s="120"/>
      <c r="HEZ844" s="120"/>
      <c r="HFA844" s="120"/>
      <c r="HFB844" s="120"/>
      <c r="HFC844" s="120"/>
      <c r="HFD844" s="120"/>
      <c r="HFE844" s="120"/>
      <c r="HFF844" s="120"/>
      <c r="HFG844" s="120"/>
      <c r="HFH844" s="120"/>
      <c r="HFI844" s="120"/>
      <c r="HFJ844" s="120"/>
      <c r="HFK844" s="120"/>
      <c r="HFL844" s="120"/>
      <c r="HFM844" s="120"/>
      <c r="HFN844" s="120"/>
      <c r="HFO844" s="120"/>
      <c r="HFP844" s="120"/>
      <c r="HFQ844" s="120"/>
      <c r="HFR844" s="120"/>
      <c r="HFS844" s="120"/>
      <c r="HFT844" s="120"/>
      <c r="HFU844" s="120"/>
      <c r="HFV844" s="120"/>
      <c r="HFW844" s="120"/>
      <c r="HFX844" s="120"/>
      <c r="HFY844" s="120"/>
      <c r="HFZ844" s="120"/>
      <c r="HGA844" s="120"/>
      <c r="HGB844" s="120"/>
      <c r="HGC844" s="120"/>
      <c r="HGD844" s="120"/>
      <c r="HGE844" s="120"/>
      <c r="HGF844" s="120"/>
      <c r="HGG844" s="120"/>
      <c r="HGH844" s="120"/>
      <c r="HGI844" s="120"/>
      <c r="HGJ844" s="120"/>
      <c r="HGK844" s="120"/>
      <c r="HGL844" s="120"/>
      <c r="HGM844" s="120"/>
      <c r="HGN844" s="120"/>
      <c r="HGO844" s="120"/>
      <c r="HGP844" s="120"/>
      <c r="HGQ844" s="120"/>
      <c r="HGR844" s="120"/>
      <c r="HGS844" s="120"/>
      <c r="HGT844" s="120"/>
      <c r="HGU844" s="120"/>
      <c r="HGV844" s="120"/>
      <c r="HGW844" s="120"/>
      <c r="HGX844" s="120"/>
      <c r="HGY844" s="120"/>
      <c r="HGZ844" s="120"/>
      <c r="HHA844" s="120"/>
      <c r="HHB844" s="120"/>
      <c r="HHC844" s="120"/>
      <c r="HHD844" s="120"/>
      <c r="HHE844" s="120"/>
      <c r="HHF844" s="120"/>
      <c r="HHG844" s="120"/>
      <c r="HHH844" s="120"/>
      <c r="HHI844" s="120"/>
      <c r="HHJ844" s="120"/>
      <c r="HHK844" s="120"/>
      <c r="HHL844" s="120"/>
      <c r="HHM844" s="120"/>
      <c r="HHN844" s="120"/>
      <c r="HHO844" s="120"/>
      <c r="HHP844" s="120"/>
      <c r="HHQ844" s="120"/>
      <c r="HHR844" s="120"/>
      <c r="HHS844" s="120"/>
      <c r="HHT844" s="120"/>
      <c r="HHU844" s="120"/>
      <c r="HHV844" s="120"/>
      <c r="HHW844" s="120"/>
      <c r="HHX844" s="120"/>
      <c r="HHY844" s="120"/>
      <c r="HHZ844" s="120"/>
      <c r="HIA844" s="120"/>
      <c r="HIB844" s="120"/>
      <c r="HIC844" s="120"/>
      <c r="HID844" s="120"/>
      <c r="HIE844" s="120"/>
      <c r="HIF844" s="120"/>
      <c r="HIG844" s="120"/>
      <c r="HIH844" s="120"/>
      <c r="HII844" s="120"/>
      <c r="HIJ844" s="120"/>
      <c r="HIK844" s="120"/>
      <c r="HIL844" s="120"/>
      <c r="HIM844" s="120"/>
      <c r="HIN844" s="120"/>
      <c r="HIO844" s="120"/>
      <c r="HIP844" s="120"/>
      <c r="HIQ844" s="120"/>
      <c r="HIR844" s="120"/>
      <c r="HIS844" s="120"/>
      <c r="HIT844" s="120"/>
      <c r="HIU844" s="120"/>
      <c r="HIV844" s="120"/>
      <c r="HIW844" s="120"/>
      <c r="HIX844" s="120"/>
      <c r="HIY844" s="120"/>
      <c r="HIZ844" s="120"/>
      <c r="HJA844" s="120"/>
      <c r="HJB844" s="120"/>
      <c r="HJC844" s="120"/>
      <c r="HJD844" s="120"/>
      <c r="HJE844" s="120"/>
      <c r="HJF844" s="120"/>
      <c r="HJG844" s="120"/>
      <c r="HJH844" s="120"/>
      <c r="HJI844" s="120"/>
      <c r="HJJ844" s="120"/>
      <c r="HJK844" s="120"/>
      <c r="HJL844" s="120"/>
      <c r="HJM844" s="120"/>
      <c r="HJN844" s="120"/>
      <c r="HJO844" s="120"/>
      <c r="HJP844" s="120"/>
      <c r="HJQ844" s="120"/>
      <c r="HJR844" s="120"/>
      <c r="HJS844" s="120"/>
      <c r="HJT844" s="120"/>
      <c r="HJU844" s="120"/>
      <c r="HJV844" s="120"/>
      <c r="HJW844" s="120"/>
      <c r="HJX844" s="120"/>
      <c r="HJY844" s="120"/>
      <c r="HJZ844" s="120"/>
      <c r="HKA844" s="120"/>
      <c r="HKB844" s="120"/>
      <c r="HKC844" s="120"/>
      <c r="HKD844" s="120"/>
      <c r="HKE844" s="120"/>
      <c r="HKF844" s="120"/>
      <c r="HKG844" s="120"/>
      <c r="HKH844" s="120"/>
      <c r="HKI844" s="120"/>
      <c r="HKJ844" s="120"/>
      <c r="HKK844" s="120"/>
      <c r="HKL844" s="120"/>
      <c r="HKM844" s="120"/>
      <c r="HKN844" s="120"/>
      <c r="HKO844" s="120"/>
      <c r="HKP844" s="120"/>
      <c r="HKQ844" s="120"/>
      <c r="HKR844" s="120"/>
      <c r="HKS844" s="120"/>
      <c r="HKT844" s="120"/>
      <c r="HKU844" s="120"/>
      <c r="HKV844" s="120"/>
      <c r="HKW844" s="120"/>
      <c r="HKX844" s="120"/>
      <c r="HKY844" s="120"/>
      <c r="HKZ844" s="120"/>
      <c r="HLA844" s="120"/>
      <c r="HLB844" s="120"/>
      <c r="HLC844" s="120"/>
      <c r="HLD844" s="120"/>
      <c r="HLE844" s="120"/>
      <c r="HLF844" s="120"/>
      <c r="HLG844" s="120"/>
      <c r="HLH844" s="120"/>
      <c r="HLI844" s="120"/>
      <c r="HLJ844" s="120"/>
      <c r="HLK844" s="120"/>
      <c r="HLL844" s="120"/>
      <c r="HLM844" s="120"/>
      <c r="HLN844" s="120"/>
      <c r="HLO844" s="120"/>
      <c r="HLP844" s="120"/>
      <c r="HLQ844" s="120"/>
      <c r="HLR844" s="120"/>
      <c r="HLS844" s="120"/>
      <c r="HLT844" s="120"/>
      <c r="HLU844" s="120"/>
      <c r="HLV844" s="120"/>
      <c r="HLW844" s="120"/>
      <c r="HLX844" s="120"/>
      <c r="HLY844" s="120"/>
      <c r="HLZ844" s="120"/>
      <c r="HMA844" s="120"/>
      <c r="HMB844" s="120"/>
      <c r="HMC844" s="120"/>
      <c r="HMD844" s="120"/>
      <c r="HME844" s="120"/>
      <c r="HMF844" s="120"/>
      <c r="HMG844" s="120"/>
      <c r="HMH844" s="120"/>
      <c r="HMI844" s="120"/>
      <c r="HMJ844" s="120"/>
      <c r="HMK844" s="120"/>
      <c r="HML844" s="120"/>
      <c r="HMM844" s="120"/>
      <c r="HMN844" s="120"/>
      <c r="HMO844" s="120"/>
      <c r="HMP844" s="120"/>
      <c r="HMQ844" s="120"/>
      <c r="HMR844" s="120"/>
      <c r="HMS844" s="120"/>
      <c r="HMT844" s="120"/>
      <c r="HMU844" s="120"/>
      <c r="HMV844" s="120"/>
      <c r="HMW844" s="120"/>
      <c r="HMX844" s="120"/>
      <c r="HMY844" s="120"/>
      <c r="HMZ844" s="120"/>
      <c r="HNA844" s="120"/>
      <c r="HNB844" s="120"/>
      <c r="HNC844" s="120"/>
      <c r="HND844" s="120"/>
      <c r="HNE844" s="120"/>
      <c r="HNF844" s="120"/>
      <c r="HNG844" s="120"/>
      <c r="HNH844" s="120"/>
      <c r="HNI844" s="120"/>
      <c r="HNJ844" s="120"/>
      <c r="HNK844" s="120"/>
      <c r="HNL844" s="120"/>
      <c r="HNM844" s="120"/>
      <c r="HNN844" s="120"/>
      <c r="HNO844" s="120"/>
      <c r="HNP844" s="120"/>
      <c r="HNQ844" s="120"/>
      <c r="HNR844" s="120"/>
      <c r="HNS844" s="120"/>
      <c r="HNT844" s="120"/>
      <c r="HNU844" s="120"/>
      <c r="HNV844" s="120"/>
      <c r="HNW844" s="120"/>
      <c r="HNX844" s="120"/>
      <c r="HNY844" s="120"/>
      <c r="HNZ844" s="120"/>
      <c r="HOA844" s="120"/>
      <c r="HOB844" s="120"/>
      <c r="HOC844" s="120"/>
      <c r="HOD844" s="120"/>
      <c r="HOE844" s="120"/>
      <c r="HOF844" s="120"/>
      <c r="HOG844" s="120"/>
      <c r="HOH844" s="120"/>
      <c r="HOI844" s="120"/>
      <c r="HOJ844" s="120"/>
      <c r="HOK844" s="120"/>
      <c r="HOL844" s="120"/>
      <c r="HOM844" s="120"/>
      <c r="HON844" s="120"/>
      <c r="HOO844" s="120"/>
      <c r="HOP844" s="120"/>
      <c r="HOQ844" s="120"/>
      <c r="HOR844" s="120"/>
      <c r="HOS844" s="120"/>
      <c r="HOT844" s="120"/>
      <c r="HOU844" s="120"/>
      <c r="HOV844" s="120"/>
      <c r="HOW844" s="120"/>
      <c r="HOX844" s="120"/>
      <c r="HOY844" s="120"/>
      <c r="HOZ844" s="120"/>
      <c r="HPA844" s="120"/>
      <c r="HPB844" s="120"/>
      <c r="HPC844" s="120"/>
      <c r="HPD844" s="120"/>
      <c r="HPE844" s="120"/>
      <c r="HPF844" s="120"/>
      <c r="HPG844" s="120"/>
      <c r="HPH844" s="120"/>
      <c r="HPI844" s="120"/>
      <c r="HPJ844" s="120"/>
      <c r="HPK844" s="120"/>
      <c r="HPL844" s="120"/>
      <c r="HPM844" s="120"/>
      <c r="HPN844" s="120"/>
      <c r="HPO844" s="120"/>
      <c r="HPP844" s="120"/>
      <c r="HPQ844" s="120"/>
      <c r="HPR844" s="120"/>
      <c r="HPS844" s="120"/>
      <c r="HPT844" s="120"/>
      <c r="HPU844" s="120"/>
      <c r="HPV844" s="120"/>
      <c r="HPW844" s="120"/>
      <c r="HPX844" s="120"/>
      <c r="HPY844" s="120"/>
      <c r="HPZ844" s="120"/>
      <c r="HQA844" s="120"/>
      <c r="HQB844" s="120"/>
      <c r="HQC844" s="120"/>
      <c r="HQD844" s="120"/>
      <c r="HQE844" s="120"/>
      <c r="HQF844" s="120"/>
      <c r="HQG844" s="120"/>
      <c r="HQH844" s="120"/>
      <c r="HQI844" s="120"/>
      <c r="HQJ844" s="120"/>
      <c r="HQK844" s="120"/>
      <c r="HQL844" s="120"/>
      <c r="HQM844" s="120"/>
      <c r="HQN844" s="120"/>
      <c r="HQO844" s="120"/>
      <c r="HQP844" s="120"/>
      <c r="HQQ844" s="120"/>
      <c r="HQR844" s="120"/>
      <c r="HQS844" s="120"/>
      <c r="HQT844" s="120"/>
      <c r="HQU844" s="120"/>
      <c r="HQV844" s="120"/>
      <c r="HQW844" s="120"/>
      <c r="HQX844" s="120"/>
      <c r="HQY844" s="120"/>
      <c r="HQZ844" s="120"/>
      <c r="HRA844" s="120"/>
      <c r="HRB844" s="120"/>
      <c r="HRC844" s="120"/>
      <c r="HRD844" s="120"/>
      <c r="HRE844" s="120"/>
      <c r="HRF844" s="120"/>
      <c r="HRG844" s="120"/>
      <c r="HRH844" s="120"/>
      <c r="HRI844" s="120"/>
      <c r="HRJ844" s="120"/>
      <c r="HRK844" s="120"/>
      <c r="HRL844" s="120"/>
      <c r="HRM844" s="120"/>
      <c r="HRN844" s="120"/>
      <c r="HRO844" s="120"/>
      <c r="HRP844" s="120"/>
      <c r="HRQ844" s="120"/>
      <c r="HRR844" s="120"/>
      <c r="HRS844" s="120"/>
      <c r="HRT844" s="120"/>
      <c r="HRU844" s="120"/>
      <c r="HRV844" s="120"/>
      <c r="HRW844" s="120"/>
      <c r="HRX844" s="120"/>
      <c r="HRY844" s="120"/>
      <c r="HRZ844" s="120"/>
      <c r="HSA844" s="120"/>
      <c r="HSB844" s="120"/>
      <c r="HSC844" s="120"/>
      <c r="HSD844" s="120"/>
      <c r="HSE844" s="120"/>
      <c r="HSF844" s="120"/>
      <c r="HSG844" s="120"/>
      <c r="HSH844" s="120"/>
      <c r="HSI844" s="120"/>
      <c r="HSJ844" s="120"/>
      <c r="HSK844" s="120"/>
      <c r="HSL844" s="120"/>
      <c r="HSM844" s="120"/>
      <c r="HSN844" s="120"/>
      <c r="HSO844" s="120"/>
      <c r="HSP844" s="120"/>
      <c r="HSQ844" s="120"/>
      <c r="HSR844" s="120"/>
      <c r="HSS844" s="120"/>
      <c r="HST844" s="120"/>
      <c r="HSU844" s="120"/>
      <c r="HSV844" s="120"/>
      <c r="HSW844" s="120"/>
      <c r="HSX844" s="120"/>
      <c r="HSY844" s="120"/>
      <c r="HSZ844" s="120"/>
      <c r="HTA844" s="120"/>
      <c r="HTB844" s="120"/>
      <c r="HTC844" s="120"/>
      <c r="HTD844" s="120"/>
      <c r="HTE844" s="120"/>
      <c r="HTF844" s="120"/>
      <c r="HTG844" s="120"/>
      <c r="HTH844" s="120"/>
      <c r="HTI844" s="120"/>
      <c r="HTJ844" s="120"/>
      <c r="HTK844" s="120"/>
      <c r="HTL844" s="120"/>
      <c r="HTM844" s="120"/>
      <c r="HTN844" s="120"/>
      <c r="HTO844" s="120"/>
      <c r="HTP844" s="120"/>
      <c r="HTQ844" s="120"/>
      <c r="HTR844" s="120"/>
      <c r="HTS844" s="120"/>
      <c r="HTT844" s="120"/>
      <c r="HTU844" s="120"/>
      <c r="HTV844" s="120"/>
      <c r="HTW844" s="120"/>
      <c r="HTX844" s="120"/>
      <c r="HTY844" s="120"/>
      <c r="HTZ844" s="120"/>
      <c r="HUA844" s="120"/>
      <c r="HUB844" s="120"/>
      <c r="HUC844" s="120"/>
      <c r="HUD844" s="120"/>
      <c r="HUE844" s="120"/>
      <c r="HUF844" s="120"/>
      <c r="HUG844" s="120"/>
      <c r="HUH844" s="120"/>
      <c r="HUI844" s="120"/>
      <c r="HUJ844" s="120"/>
      <c r="HUK844" s="120"/>
      <c r="HUL844" s="120"/>
      <c r="HUM844" s="120"/>
      <c r="HUN844" s="120"/>
      <c r="HUO844" s="120"/>
      <c r="HUP844" s="120"/>
      <c r="HUQ844" s="120"/>
      <c r="HUR844" s="120"/>
      <c r="HUS844" s="120"/>
      <c r="HUT844" s="120"/>
      <c r="HUU844" s="120"/>
      <c r="HUV844" s="120"/>
      <c r="HUW844" s="120"/>
      <c r="HUX844" s="120"/>
      <c r="HUY844" s="120"/>
      <c r="HUZ844" s="120"/>
      <c r="HVA844" s="120"/>
      <c r="HVB844" s="120"/>
      <c r="HVC844" s="120"/>
      <c r="HVD844" s="120"/>
      <c r="HVE844" s="120"/>
      <c r="HVF844" s="120"/>
      <c r="HVG844" s="120"/>
      <c r="HVH844" s="120"/>
      <c r="HVI844" s="120"/>
      <c r="HVJ844" s="120"/>
      <c r="HVK844" s="120"/>
      <c r="HVL844" s="120"/>
      <c r="HVM844" s="120"/>
      <c r="HVN844" s="120"/>
      <c r="HVO844" s="120"/>
      <c r="HVP844" s="120"/>
      <c r="HVQ844" s="120"/>
      <c r="HVR844" s="120"/>
      <c r="HVS844" s="120"/>
      <c r="HVT844" s="120"/>
      <c r="HVU844" s="120"/>
      <c r="HVV844" s="120"/>
      <c r="HVW844" s="120"/>
      <c r="HVX844" s="120"/>
      <c r="HVY844" s="120"/>
      <c r="HVZ844" s="120"/>
      <c r="HWA844" s="120"/>
      <c r="HWB844" s="120"/>
      <c r="HWC844" s="120"/>
      <c r="HWD844" s="120"/>
      <c r="HWE844" s="120"/>
      <c r="HWF844" s="120"/>
      <c r="HWG844" s="120"/>
      <c r="HWH844" s="120"/>
      <c r="HWI844" s="120"/>
      <c r="HWJ844" s="120"/>
      <c r="HWK844" s="120"/>
      <c r="HWL844" s="120"/>
      <c r="HWM844" s="120"/>
      <c r="HWN844" s="120"/>
      <c r="HWO844" s="120"/>
      <c r="HWP844" s="120"/>
      <c r="HWQ844" s="120"/>
      <c r="HWR844" s="120"/>
      <c r="HWS844" s="120"/>
      <c r="HWT844" s="120"/>
      <c r="HWU844" s="120"/>
      <c r="HWV844" s="120"/>
      <c r="HWW844" s="120"/>
      <c r="HWX844" s="120"/>
      <c r="HWY844" s="120"/>
      <c r="HWZ844" s="120"/>
      <c r="HXA844" s="120"/>
      <c r="HXB844" s="120"/>
      <c r="HXC844" s="120"/>
      <c r="HXD844" s="120"/>
      <c r="HXE844" s="120"/>
      <c r="HXF844" s="120"/>
      <c r="HXG844" s="120"/>
      <c r="HXH844" s="120"/>
      <c r="HXI844" s="120"/>
      <c r="HXJ844" s="120"/>
      <c r="HXK844" s="120"/>
      <c r="HXL844" s="120"/>
      <c r="HXM844" s="120"/>
      <c r="HXN844" s="120"/>
      <c r="HXO844" s="120"/>
      <c r="HXP844" s="120"/>
      <c r="HXQ844" s="120"/>
      <c r="HXR844" s="120"/>
      <c r="HXS844" s="120"/>
      <c r="HXT844" s="120"/>
      <c r="HXU844" s="120"/>
      <c r="HXV844" s="120"/>
      <c r="HXW844" s="120"/>
      <c r="HXX844" s="120"/>
      <c r="HXY844" s="120"/>
      <c r="HXZ844" s="120"/>
      <c r="HYA844" s="120"/>
      <c r="HYB844" s="120"/>
      <c r="HYC844" s="120"/>
      <c r="HYD844" s="120"/>
      <c r="HYE844" s="120"/>
      <c r="HYF844" s="120"/>
      <c r="HYG844" s="120"/>
      <c r="HYH844" s="120"/>
      <c r="HYI844" s="120"/>
      <c r="HYJ844" s="120"/>
      <c r="HYK844" s="120"/>
      <c r="HYL844" s="120"/>
      <c r="HYM844" s="120"/>
      <c r="HYN844" s="120"/>
      <c r="HYO844" s="120"/>
      <c r="HYP844" s="120"/>
      <c r="HYQ844" s="120"/>
      <c r="HYR844" s="120"/>
      <c r="HYS844" s="120"/>
      <c r="HYT844" s="120"/>
      <c r="HYU844" s="120"/>
      <c r="HYV844" s="120"/>
      <c r="HYW844" s="120"/>
      <c r="HYX844" s="120"/>
      <c r="HYY844" s="120"/>
      <c r="HYZ844" s="120"/>
      <c r="HZA844" s="120"/>
      <c r="HZB844" s="120"/>
      <c r="HZC844" s="120"/>
      <c r="HZD844" s="120"/>
      <c r="HZE844" s="120"/>
      <c r="HZF844" s="120"/>
      <c r="HZG844" s="120"/>
      <c r="HZH844" s="120"/>
      <c r="HZI844" s="120"/>
      <c r="HZJ844" s="120"/>
      <c r="HZK844" s="120"/>
      <c r="HZL844" s="120"/>
      <c r="HZM844" s="120"/>
      <c r="HZN844" s="120"/>
      <c r="HZO844" s="120"/>
      <c r="HZP844" s="120"/>
      <c r="HZQ844" s="120"/>
      <c r="HZR844" s="120"/>
      <c r="HZS844" s="120"/>
      <c r="HZT844" s="120"/>
      <c r="HZU844" s="120"/>
      <c r="HZV844" s="120"/>
      <c r="HZW844" s="120"/>
      <c r="HZX844" s="120"/>
      <c r="HZY844" s="120"/>
      <c r="HZZ844" s="120"/>
      <c r="IAA844" s="120"/>
      <c r="IAB844" s="120"/>
      <c r="IAC844" s="120"/>
      <c r="IAD844" s="120"/>
      <c r="IAE844" s="120"/>
      <c r="IAF844" s="120"/>
      <c r="IAG844" s="120"/>
      <c r="IAH844" s="120"/>
      <c r="IAI844" s="120"/>
      <c r="IAJ844" s="120"/>
      <c r="IAK844" s="120"/>
      <c r="IAL844" s="120"/>
      <c r="IAM844" s="120"/>
      <c r="IAN844" s="120"/>
      <c r="IAO844" s="120"/>
      <c r="IAP844" s="120"/>
      <c r="IAQ844" s="120"/>
      <c r="IAR844" s="120"/>
      <c r="IAS844" s="120"/>
      <c r="IAT844" s="120"/>
      <c r="IAU844" s="120"/>
      <c r="IAV844" s="120"/>
      <c r="IAW844" s="120"/>
      <c r="IAX844" s="120"/>
      <c r="IAY844" s="120"/>
      <c r="IAZ844" s="120"/>
      <c r="IBA844" s="120"/>
      <c r="IBB844" s="120"/>
      <c r="IBC844" s="120"/>
      <c r="IBD844" s="120"/>
      <c r="IBE844" s="120"/>
      <c r="IBF844" s="120"/>
      <c r="IBG844" s="120"/>
      <c r="IBH844" s="120"/>
      <c r="IBI844" s="120"/>
      <c r="IBJ844" s="120"/>
      <c r="IBK844" s="120"/>
      <c r="IBL844" s="120"/>
      <c r="IBM844" s="120"/>
      <c r="IBN844" s="120"/>
      <c r="IBO844" s="120"/>
      <c r="IBP844" s="120"/>
      <c r="IBQ844" s="120"/>
      <c r="IBR844" s="120"/>
      <c r="IBS844" s="120"/>
      <c r="IBT844" s="120"/>
      <c r="IBU844" s="120"/>
      <c r="IBV844" s="120"/>
      <c r="IBW844" s="120"/>
      <c r="IBX844" s="120"/>
      <c r="IBY844" s="120"/>
      <c r="IBZ844" s="120"/>
      <c r="ICA844" s="120"/>
      <c r="ICB844" s="120"/>
      <c r="ICC844" s="120"/>
      <c r="ICD844" s="120"/>
      <c r="ICE844" s="120"/>
      <c r="ICF844" s="120"/>
      <c r="ICG844" s="120"/>
      <c r="ICH844" s="120"/>
      <c r="ICI844" s="120"/>
      <c r="ICJ844" s="120"/>
      <c r="ICK844" s="120"/>
      <c r="ICL844" s="120"/>
      <c r="ICM844" s="120"/>
      <c r="ICN844" s="120"/>
      <c r="ICO844" s="120"/>
      <c r="ICP844" s="120"/>
      <c r="ICQ844" s="120"/>
      <c r="ICR844" s="120"/>
      <c r="ICS844" s="120"/>
      <c r="ICT844" s="120"/>
      <c r="ICU844" s="120"/>
      <c r="ICV844" s="120"/>
      <c r="ICW844" s="120"/>
      <c r="ICX844" s="120"/>
      <c r="ICY844" s="120"/>
      <c r="ICZ844" s="120"/>
      <c r="IDA844" s="120"/>
      <c r="IDB844" s="120"/>
      <c r="IDC844" s="120"/>
      <c r="IDD844" s="120"/>
      <c r="IDE844" s="120"/>
      <c r="IDF844" s="120"/>
      <c r="IDG844" s="120"/>
      <c r="IDH844" s="120"/>
      <c r="IDI844" s="120"/>
      <c r="IDJ844" s="120"/>
      <c r="IDK844" s="120"/>
      <c r="IDL844" s="120"/>
      <c r="IDM844" s="120"/>
      <c r="IDN844" s="120"/>
      <c r="IDO844" s="120"/>
      <c r="IDP844" s="120"/>
      <c r="IDQ844" s="120"/>
      <c r="IDR844" s="120"/>
      <c r="IDS844" s="120"/>
      <c r="IDT844" s="120"/>
      <c r="IDU844" s="120"/>
      <c r="IDV844" s="120"/>
      <c r="IDW844" s="120"/>
      <c r="IDX844" s="120"/>
      <c r="IDY844" s="120"/>
      <c r="IDZ844" s="120"/>
      <c r="IEA844" s="120"/>
      <c r="IEB844" s="120"/>
      <c r="IEC844" s="120"/>
      <c r="IED844" s="120"/>
      <c r="IEE844" s="120"/>
      <c r="IEF844" s="120"/>
      <c r="IEG844" s="120"/>
      <c r="IEH844" s="120"/>
      <c r="IEI844" s="120"/>
      <c r="IEJ844" s="120"/>
      <c r="IEK844" s="120"/>
      <c r="IEL844" s="120"/>
      <c r="IEM844" s="120"/>
      <c r="IEN844" s="120"/>
      <c r="IEO844" s="120"/>
      <c r="IEP844" s="120"/>
      <c r="IEQ844" s="120"/>
      <c r="IER844" s="120"/>
      <c r="IES844" s="120"/>
      <c r="IET844" s="120"/>
      <c r="IEU844" s="120"/>
      <c r="IEV844" s="120"/>
      <c r="IEW844" s="120"/>
      <c r="IEX844" s="120"/>
      <c r="IEY844" s="120"/>
      <c r="IEZ844" s="120"/>
      <c r="IFA844" s="120"/>
      <c r="IFB844" s="120"/>
      <c r="IFC844" s="120"/>
      <c r="IFD844" s="120"/>
      <c r="IFE844" s="120"/>
      <c r="IFF844" s="120"/>
      <c r="IFG844" s="120"/>
      <c r="IFH844" s="120"/>
      <c r="IFI844" s="120"/>
      <c r="IFJ844" s="120"/>
      <c r="IFK844" s="120"/>
      <c r="IFL844" s="120"/>
      <c r="IFM844" s="120"/>
      <c r="IFN844" s="120"/>
      <c r="IFO844" s="120"/>
      <c r="IFP844" s="120"/>
      <c r="IFQ844" s="120"/>
      <c r="IFR844" s="120"/>
      <c r="IFS844" s="120"/>
      <c r="IFT844" s="120"/>
      <c r="IFU844" s="120"/>
      <c r="IFV844" s="120"/>
      <c r="IFW844" s="120"/>
      <c r="IFX844" s="120"/>
      <c r="IFY844" s="120"/>
      <c r="IFZ844" s="120"/>
      <c r="IGA844" s="120"/>
      <c r="IGB844" s="120"/>
      <c r="IGC844" s="120"/>
      <c r="IGD844" s="120"/>
      <c r="IGE844" s="120"/>
      <c r="IGF844" s="120"/>
      <c r="IGG844" s="120"/>
      <c r="IGH844" s="120"/>
      <c r="IGI844" s="120"/>
      <c r="IGJ844" s="120"/>
      <c r="IGK844" s="120"/>
      <c r="IGL844" s="120"/>
      <c r="IGM844" s="120"/>
      <c r="IGN844" s="120"/>
      <c r="IGO844" s="120"/>
      <c r="IGP844" s="120"/>
      <c r="IGQ844" s="120"/>
      <c r="IGR844" s="120"/>
      <c r="IGS844" s="120"/>
      <c r="IGT844" s="120"/>
      <c r="IGU844" s="120"/>
      <c r="IGV844" s="120"/>
      <c r="IGW844" s="120"/>
      <c r="IGX844" s="120"/>
      <c r="IGY844" s="120"/>
      <c r="IGZ844" s="120"/>
      <c r="IHA844" s="120"/>
      <c r="IHB844" s="120"/>
      <c r="IHC844" s="120"/>
      <c r="IHD844" s="120"/>
      <c r="IHE844" s="120"/>
      <c r="IHF844" s="120"/>
      <c r="IHG844" s="120"/>
      <c r="IHH844" s="120"/>
      <c r="IHI844" s="120"/>
      <c r="IHJ844" s="120"/>
      <c r="IHK844" s="120"/>
      <c r="IHL844" s="120"/>
      <c r="IHM844" s="120"/>
      <c r="IHN844" s="120"/>
      <c r="IHO844" s="120"/>
      <c r="IHP844" s="120"/>
      <c r="IHQ844" s="120"/>
      <c r="IHR844" s="120"/>
      <c r="IHS844" s="120"/>
      <c r="IHT844" s="120"/>
      <c r="IHU844" s="120"/>
      <c r="IHV844" s="120"/>
      <c r="IHW844" s="120"/>
      <c r="IHX844" s="120"/>
      <c r="IHY844" s="120"/>
      <c r="IHZ844" s="120"/>
      <c r="IIA844" s="120"/>
      <c r="IIB844" s="120"/>
      <c r="IIC844" s="120"/>
      <c r="IID844" s="120"/>
      <c r="IIE844" s="120"/>
      <c r="IIF844" s="120"/>
      <c r="IIG844" s="120"/>
      <c r="IIH844" s="120"/>
      <c r="III844" s="120"/>
      <c r="IIJ844" s="120"/>
      <c r="IIK844" s="120"/>
      <c r="IIL844" s="120"/>
      <c r="IIM844" s="120"/>
      <c r="IIN844" s="120"/>
      <c r="IIO844" s="120"/>
      <c r="IIP844" s="120"/>
      <c r="IIQ844" s="120"/>
      <c r="IIR844" s="120"/>
      <c r="IIS844" s="120"/>
      <c r="IIT844" s="120"/>
      <c r="IIU844" s="120"/>
      <c r="IIV844" s="120"/>
      <c r="IIW844" s="120"/>
      <c r="IIX844" s="120"/>
      <c r="IIY844" s="120"/>
      <c r="IIZ844" s="120"/>
      <c r="IJA844" s="120"/>
      <c r="IJB844" s="120"/>
      <c r="IJC844" s="120"/>
      <c r="IJD844" s="120"/>
      <c r="IJE844" s="120"/>
      <c r="IJF844" s="120"/>
      <c r="IJG844" s="120"/>
      <c r="IJH844" s="120"/>
      <c r="IJI844" s="120"/>
      <c r="IJJ844" s="120"/>
      <c r="IJK844" s="120"/>
      <c r="IJL844" s="120"/>
      <c r="IJM844" s="120"/>
      <c r="IJN844" s="120"/>
      <c r="IJO844" s="120"/>
      <c r="IJP844" s="120"/>
      <c r="IJQ844" s="120"/>
      <c r="IJR844" s="120"/>
      <c r="IJS844" s="120"/>
      <c r="IJT844" s="120"/>
      <c r="IJU844" s="120"/>
      <c r="IJV844" s="120"/>
      <c r="IJW844" s="120"/>
      <c r="IJX844" s="120"/>
      <c r="IJY844" s="120"/>
      <c r="IJZ844" s="120"/>
      <c r="IKA844" s="120"/>
      <c r="IKB844" s="120"/>
      <c r="IKC844" s="120"/>
      <c r="IKD844" s="120"/>
      <c r="IKE844" s="120"/>
      <c r="IKF844" s="120"/>
      <c r="IKG844" s="120"/>
      <c r="IKH844" s="120"/>
      <c r="IKI844" s="120"/>
      <c r="IKJ844" s="120"/>
      <c r="IKK844" s="120"/>
      <c r="IKL844" s="120"/>
      <c r="IKM844" s="120"/>
      <c r="IKN844" s="120"/>
      <c r="IKO844" s="120"/>
      <c r="IKP844" s="120"/>
      <c r="IKQ844" s="120"/>
      <c r="IKR844" s="120"/>
      <c r="IKS844" s="120"/>
      <c r="IKT844" s="120"/>
      <c r="IKU844" s="120"/>
      <c r="IKV844" s="120"/>
      <c r="IKW844" s="120"/>
      <c r="IKX844" s="120"/>
      <c r="IKY844" s="120"/>
      <c r="IKZ844" s="120"/>
      <c r="ILA844" s="120"/>
      <c r="ILB844" s="120"/>
      <c r="ILC844" s="120"/>
      <c r="ILD844" s="120"/>
      <c r="ILE844" s="120"/>
      <c r="ILF844" s="120"/>
      <c r="ILG844" s="120"/>
      <c r="ILH844" s="120"/>
      <c r="ILI844" s="120"/>
      <c r="ILJ844" s="120"/>
      <c r="ILK844" s="120"/>
      <c r="ILL844" s="120"/>
      <c r="ILM844" s="120"/>
      <c r="ILN844" s="120"/>
      <c r="ILO844" s="120"/>
      <c r="ILP844" s="120"/>
      <c r="ILQ844" s="120"/>
      <c r="ILR844" s="120"/>
      <c r="ILS844" s="120"/>
      <c r="ILT844" s="120"/>
      <c r="ILU844" s="120"/>
      <c r="ILV844" s="120"/>
      <c r="ILW844" s="120"/>
      <c r="ILX844" s="120"/>
      <c r="ILY844" s="120"/>
      <c r="ILZ844" s="120"/>
      <c r="IMA844" s="120"/>
      <c r="IMB844" s="120"/>
      <c r="IMC844" s="120"/>
      <c r="IMD844" s="120"/>
      <c r="IME844" s="120"/>
      <c r="IMF844" s="120"/>
      <c r="IMG844" s="120"/>
      <c r="IMH844" s="120"/>
      <c r="IMI844" s="120"/>
      <c r="IMJ844" s="120"/>
      <c r="IMK844" s="120"/>
      <c r="IML844" s="120"/>
      <c r="IMM844" s="120"/>
      <c r="IMN844" s="120"/>
      <c r="IMO844" s="120"/>
      <c r="IMP844" s="120"/>
      <c r="IMQ844" s="120"/>
      <c r="IMR844" s="120"/>
      <c r="IMS844" s="120"/>
      <c r="IMT844" s="120"/>
      <c r="IMU844" s="120"/>
      <c r="IMV844" s="120"/>
      <c r="IMW844" s="120"/>
      <c r="IMX844" s="120"/>
      <c r="IMY844" s="120"/>
      <c r="IMZ844" s="120"/>
      <c r="INA844" s="120"/>
      <c r="INB844" s="120"/>
      <c r="INC844" s="120"/>
      <c r="IND844" s="120"/>
      <c r="INE844" s="120"/>
      <c r="INF844" s="120"/>
      <c r="ING844" s="120"/>
      <c r="INH844" s="120"/>
      <c r="INI844" s="120"/>
      <c r="INJ844" s="120"/>
      <c r="INK844" s="120"/>
      <c r="INL844" s="120"/>
      <c r="INM844" s="120"/>
      <c r="INN844" s="120"/>
      <c r="INO844" s="120"/>
      <c r="INP844" s="120"/>
      <c r="INQ844" s="120"/>
      <c r="INR844" s="120"/>
      <c r="INS844" s="120"/>
      <c r="INT844" s="120"/>
      <c r="INU844" s="120"/>
      <c r="INV844" s="120"/>
      <c r="INW844" s="120"/>
      <c r="INX844" s="120"/>
      <c r="INY844" s="120"/>
      <c r="INZ844" s="120"/>
      <c r="IOA844" s="120"/>
      <c r="IOB844" s="120"/>
      <c r="IOC844" s="120"/>
      <c r="IOD844" s="120"/>
      <c r="IOE844" s="120"/>
      <c r="IOF844" s="120"/>
      <c r="IOG844" s="120"/>
      <c r="IOH844" s="120"/>
      <c r="IOI844" s="120"/>
      <c r="IOJ844" s="120"/>
      <c r="IOK844" s="120"/>
      <c r="IOL844" s="120"/>
      <c r="IOM844" s="120"/>
      <c r="ION844" s="120"/>
      <c r="IOO844" s="120"/>
      <c r="IOP844" s="120"/>
      <c r="IOQ844" s="120"/>
      <c r="IOR844" s="120"/>
      <c r="IOS844" s="120"/>
      <c r="IOT844" s="120"/>
      <c r="IOU844" s="120"/>
      <c r="IOV844" s="120"/>
      <c r="IOW844" s="120"/>
      <c r="IOX844" s="120"/>
      <c r="IOY844" s="120"/>
      <c r="IOZ844" s="120"/>
      <c r="IPA844" s="120"/>
      <c r="IPB844" s="120"/>
      <c r="IPC844" s="120"/>
      <c r="IPD844" s="120"/>
      <c r="IPE844" s="120"/>
      <c r="IPF844" s="120"/>
      <c r="IPG844" s="120"/>
      <c r="IPH844" s="120"/>
      <c r="IPI844" s="120"/>
      <c r="IPJ844" s="120"/>
      <c r="IPK844" s="120"/>
      <c r="IPL844" s="120"/>
      <c r="IPM844" s="120"/>
      <c r="IPN844" s="120"/>
      <c r="IPO844" s="120"/>
      <c r="IPP844" s="120"/>
      <c r="IPQ844" s="120"/>
      <c r="IPR844" s="120"/>
      <c r="IPS844" s="120"/>
      <c r="IPT844" s="120"/>
      <c r="IPU844" s="120"/>
      <c r="IPV844" s="120"/>
      <c r="IPW844" s="120"/>
      <c r="IPX844" s="120"/>
      <c r="IPY844" s="120"/>
      <c r="IPZ844" s="120"/>
      <c r="IQA844" s="120"/>
      <c r="IQB844" s="120"/>
      <c r="IQC844" s="120"/>
      <c r="IQD844" s="120"/>
      <c r="IQE844" s="120"/>
      <c r="IQF844" s="120"/>
      <c r="IQG844" s="120"/>
      <c r="IQH844" s="120"/>
      <c r="IQI844" s="120"/>
      <c r="IQJ844" s="120"/>
      <c r="IQK844" s="120"/>
      <c r="IQL844" s="120"/>
      <c r="IQM844" s="120"/>
      <c r="IQN844" s="120"/>
      <c r="IQO844" s="120"/>
      <c r="IQP844" s="120"/>
      <c r="IQQ844" s="120"/>
      <c r="IQR844" s="120"/>
      <c r="IQS844" s="120"/>
      <c r="IQT844" s="120"/>
      <c r="IQU844" s="120"/>
      <c r="IQV844" s="120"/>
      <c r="IQW844" s="120"/>
      <c r="IQX844" s="120"/>
      <c r="IQY844" s="120"/>
      <c r="IQZ844" s="120"/>
      <c r="IRA844" s="120"/>
      <c r="IRB844" s="120"/>
      <c r="IRC844" s="120"/>
      <c r="IRD844" s="120"/>
      <c r="IRE844" s="120"/>
      <c r="IRF844" s="120"/>
      <c r="IRG844" s="120"/>
      <c r="IRH844" s="120"/>
      <c r="IRI844" s="120"/>
      <c r="IRJ844" s="120"/>
      <c r="IRK844" s="120"/>
      <c r="IRL844" s="120"/>
      <c r="IRM844" s="120"/>
      <c r="IRN844" s="120"/>
      <c r="IRO844" s="120"/>
      <c r="IRP844" s="120"/>
      <c r="IRQ844" s="120"/>
      <c r="IRR844" s="120"/>
      <c r="IRS844" s="120"/>
      <c r="IRT844" s="120"/>
      <c r="IRU844" s="120"/>
      <c r="IRV844" s="120"/>
      <c r="IRW844" s="120"/>
      <c r="IRX844" s="120"/>
      <c r="IRY844" s="120"/>
      <c r="IRZ844" s="120"/>
      <c r="ISA844" s="120"/>
      <c r="ISB844" s="120"/>
      <c r="ISC844" s="120"/>
      <c r="ISD844" s="120"/>
      <c r="ISE844" s="120"/>
      <c r="ISF844" s="120"/>
      <c r="ISG844" s="120"/>
      <c r="ISH844" s="120"/>
      <c r="ISI844" s="120"/>
      <c r="ISJ844" s="120"/>
      <c r="ISK844" s="120"/>
      <c r="ISL844" s="120"/>
      <c r="ISM844" s="120"/>
      <c r="ISN844" s="120"/>
      <c r="ISO844" s="120"/>
      <c r="ISP844" s="120"/>
      <c r="ISQ844" s="120"/>
      <c r="ISR844" s="120"/>
      <c r="ISS844" s="120"/>
      <c r="IST844" s="120"/>
      <c r="ISU844" s="120"/>
      <c r="ISV844" s="120"/>
      <c r="ISW844" s="120"/>
      <c r="ISX844" s="120"/>
      <c r="ISY844" s="120"/>
      <c r="ISZ844" s="120"/>
      <c r="ITA844" s="120"/>
      <c r="ITB844" s="120"/>
      <c r="ITC844" s="120"/>
      <c r="ITD844" s="120"/>
      <c r="ITE844" s="120"/>
      <c r="ITF844" s="120"/>
      <c r="ITG844" s="120"/>
      <c r="ITH844" s="120"/>
      <c r="ITI844" s="120"/>
      <c r="ITJ844" s="120"/>
      <c r="ITK844" s="120"/>
      <c r="ITL844" s="120"/>
      <c r="ITM844" s="120"/>
      <c r="ITN844" s="120"/>
      <c r="ITO844" s="120"/>
      <c r="ITP844" s="120"/>
      <c r="ITQ844" s="120"/>
      <c r="ITR844" s="120"/>
      <c r="ITS844" s="120"/>
      <c r="ITT844" s="120"/>
      <c r="ITU844" s="120"/>
      <c r="ITV844" s="120"/>
      <c r="ITW844" s="120"/>
      <c r="ITX844" s="120"/>
      <c r="ITY844" s="120"/>
      <c r="ITZ844" s="120"/>
      <c r="IUA844" s="120"/>
      <c r="IUB844" s="120"/>
      <c r="IUC844" s="120"/>
      <c r="IUD844" s="120"/>
      <c r="IUE844" s="120"/>
      <c r="IUF844" s="120"/>
      <c r="IUG844" s="120"/>
      <c r="IUH844" s="120"/>
      <c r="IUI844" s="120"/>
      <c r="IUJ844" s="120"/>
      <c r="IUK844" s="120"/>
      <c r="IUL844" s="120"/>
      <c r="IUM844" s="120"/>
      <c r="IUN844" s="120"/>
      <c r="IUO844" s="120"/>
      <c r="IUP844" s="120"/>
      <c r="IUQ844" s="120"/>
      <c r="IUR844" s="120"/>
      <c r="IUS844" s="120"/>
      <c r="IUT844" s="120"/>
      <c r="IUU844" s="120"/>
      <c r="IUV844" s="120"/>
      <c r="IUW844" s="120"/>
      <c r="IUX844" s="120"/>
      <c r="IUY844" s="120"/>
      <c r="IUZ844" s="120"/>
      <c r="IVA844" s="120"/>
      <c r="IVB844" s="120"/>
      <c r="IVC844" s="120"/>
      <c r="IVD844" s="120"/>
      <c r="IVE844" s="120"/>
      <c r="IVF844" s="120"/>
      <c r="IVG844" s="120"/>
      <c r="IVH844" s="120"/>
      <c r="IVI844" s="120"/>
      <c r="IVJ844" s="120"/>
      <c r="IVK844" s="120"/>
      <c r="IVL844" s="120"/>
      <c r="IVM844" s="120"/>
      <c r="IVN844" s="120"/>
      <c r="IVO844" s="120"/>
      <c r="IVP844" s="120"/>
      <c r="IVQ844" s="120"/>
      <c r="IVR844" s="120"/>
      <c r="IVS844" s="120"/>
      <c r="IVT844" s="120"/>
      <c r="IVU844" s="120"/>
      <c r="IVV844" s="120"/>
      <c r="IVW844" s="120"/>
      <c r="IVX844" s="120"/>
      <c r="IVY844" s="120"/>
      <c r="IVZ844" s="120"/>
      <c r="IWA844" s="120"/>
      <c r="IWB844" s="120"/>
      <c r="IWC844" s="120"/>
      <c r="IWD844" s="120"/>
      <c r="IWE844" s="120"/>
      <c r="IWF844" s="120"/>
      <c r="IWG844" s="120"/>
      <c r="IWH844" s="120"/>
      <c r="IWI844" s="120"/>
      <c r="IWJ844" s="120"/>
      <c r="IWK844" s="120"/>
      <c r="IWL844" s="120"/>
      <c r="IWM844" s="120"/>
      <c r="IWN844" s="120"/>
      <c r="IWO844" s="120"/>
      <c r="IWP844" s="120"/>
      <c r="IWQ844" s="120"/>
      <c r="IWR844" s="120"/>
      <c r="IWS844" s="120"/>
      <c r="IWT844" s="120"/>
      <c r="IWU844" s="120"/>
      <c r="IWV844" s="120"/>
      <c r="IWW844" s="120"/>
      <c r="IWX844" s="120"/>
      <c r="IWY844" s="120"/>
      <c r="IWZ844" s="120"/>
      <c r="IXA844" s="120"/>
      <c r="IXB844" s="120"/>
      <c r="IXC844" s="120"/>
      <c r="IXD844" s="120"/>
      <c r="IXE844" s="120"/>
      <c r="IXF844" s="120"/>
      <c r="IXG844" s="120"/>
      <c r="IXH844" s="120"/>
      <c r="IXI844" s="120"/>
      <c r="IXJ844" s="120"/>
      <c r="IXK844" s="120"/>
      <c r="IXL844" s="120"/>
      <c r="IXM844" s="120"/>
      <c r="IXN844" s="120"/>
      <c r="IXO844" s="120"/>
      <c r="IXP844" s="120"/>
      <c r="IXQ844" s="120"/>
      <c r="IXR844" s="120"/>
      <c r="IXS844" s="120"/>
      <c r="IXT844" s="120"/>
      <c r="IXU844" s="120"/>
      <c r="IXV844" s="120"/>
      <c r="IXW844" s="120"/>
      <c r="IXX844" s="120"/>
      <c r="IXY844" s="120"/>
      <c r="IXZ844" s="120"/>
      <c r="IYA844" s="120"/>
      <c r="IYB844" s="120"/>
      <c r="IYC844" s="120"/>
      <c r="IYD844" s="120"/>
      <c r="IYE844" s="120"/>
      <c r="IYF844" s="120"/>
      <c r="IYG844" s="120"/>
      <c r="IYH844" s="120"/>
      <c r="IYI844" s="120"/>
      <c r="IYJ844" s="120"/>
      <c r="IYK844" s="120"/>
      <c r="IYL844" s="120"/>
      <c r="IYM844" s="120"/>
      <c r="IYN844" s="120"/>
      <c r="IYO844" s="120"/>
      <c r="IYP844" s="120"/>
      <c r="IYQ844" s="120"/>
      <c r="IYR844" s="120"/>
      <c r="IYS844" s="120"/>
      <c r="IYT844" s="120"/>
      <c r="IYU844" s="120"/>
      <c r="IYV844" s="120"/>
      <c r="IYW844" s="120"/>
      <c r="IYX844" s="120"/>
      <c r="IYY844" s="120"/>
      <c r="IYZ844" s="120"/>
      <c r="IZA844" s="120"/>
      <c r="IZB844" s="120"/>
      <c r="IZC844" s="120"/>
      <c r="IZD844" s="120"/>
      <c r="IZE844" s="120"/>
      <c r="IZF844" s="120"/>
      <c r="IZG844" s="120"/>
      <c r="IZH844" s="120"/>
      <c r="IZI844" s="120"/>
      <c r="IZJ844" s="120"/>
      <c r="IZK844" s="120"/>
      <c r="IZL844" s="120"/>
      <c r="IZM844" s="120"/>
      <c r="IZN844" s="120"/>
      <c r="IZO844" s="120"/>
      <c r="IZP844" s="120"/>
      <c r="IZQ844" s="120"/>
      <c r="IZR844" s="120"/>
      <c r="IZS844" s="120"/>
      <c r="IZT844" s="120"/>
      <c r="IZU844" s="120"/>
      <c r="IZV844" s="120"/>
      <c r="IZW844" s="120"/>
      <c r="IZX844" s="120"/>
      <c r="IZY844" s="120"/>
      <c r="IZZ844" s="120"/>
      <c r="JAA844" s="120"/>
      <c r="JAB844" s="120"/>
      <c r="JAC844" s="120"/>
      <c r="JAD844" s="120"/>
      <c r="JAE844" s="120"/>
      <c r="JAF844" s="120"/>
      <c r="JAG844" s="120"/>
      <c r="JAH844" s="120"/>
      <c r="JAI844" s="120"/>
      <c r="JAJ844" s="120"/>
      <c r="JAK844" s="120"/>
      <c r="JAL844" s="120"/>
      <c r="JAM844" s="120"/>
      <c r="JAN844" s="120"/>
      <c r="JAO844" s="120"/>
      <c r="JAP844" s="120"/>
      <c r="JAQ844" s="120"/>
      <c r="JAR844" s="120"/>
      <c r="JAS844" s="120"/>
      <c r="JAT844" s="120"/>
      <c r="JAU844" s="120"/>
      <c r="JAV844" s="120"/>
      <c r="JAW844" s="120"/>
      <c r="JAX844" s="120"/>
      <c r="JAY844" s="120"/>
      <c r="JAZ844" s="120"/>
      <c r="JBA844" s="120"/>
      <c r="JBB844" s="120"/>
      <c r="JBC844" s="120"/>
      <c r="JBD844" s="120"/>
      <c r="JBE844" s="120"/>
      <c r="JBF844" s="120"/>
      <c r="JBG844" s="120"/>
      <c r="JBH844" s="120"/>
      <c r="JBI844" s="120"/>
      <c r="JBJ844" s="120"/>
      <c r="JBK844" s="120"/>
      <c r="JBL844" s="120"/>
      <c r="JBM844" s="120"/>
      <c r="JBN844" s="120"/>
      <c r="JBO844" s="120"/>
      <c r="JBP844" s="120"/>
      <c r="JBQ844" s="120"/>
      <c r="JBR844" s="120"/>
      <c r="JBS844" s="120"/>
      <c r="JBT844" s="120"/>
      <c r="JBU844" s="120"/>
      <c r="JBV844" s="120"/>
      <c r="JBW844" s="120"/>
      <c r="JBX844" s="120"/>
      <c r="JBY844" s="120"/>
      <c r="JBZ844" s="120"/>
      <c r="JCA844" s="120"/>
      <c r="JCB844" s="120"/>
      <c r="JCC844" s="120"/>
      <c r="JCD844" s="120"/>
      <c r="JCE844" s="120"/>
      <c r="JCF844" s="120"/>
      <c r="JCG844" s="120"/>
      <c r="JCH844" s="120"/>
      <c r="JCI844" s="120"/>
      <c r="JCJ844" s="120"/>
      <c r="JCK844" s="120"/>
      <c r="JCL844" s="120"/>
      <c r="JCM844" s="120"/>
      <c r="JCN844" s="120"/>
      <c r="JCO844" s="120"/>
      <c r="JCP844" s="120"/>
      <c r="JCQ844" s="120"/>
      <c r="JCR844" s="120"/>
      <c r="JCS844" s="120"/>
      <c r="JCT844" s="120"/>
      <c r="JCU844" s="120"/>
      <c r="JCV844" s="120"/>
      <c r="JCW844" s="120"/>
      <c r="JCX844" s="120"/>
      <c r="JCY844" s="120"/>
      <c r="JCZ844" s="120"/>
      <c r="JDA844" s="120"/>
      <c r="JDB844" s="120"/>
      <c r="JDC844" s="120"/>
      <c r="JDD844" s="120"/>
      <c r="JDE844" s="120"/>
      <c r="JDF844" s="120"/>
      <c r="JDG844" s="120"/>
      <c r="JDH844" s="120"/>
      <c r="JDI844" s="120"/>
      <c r="JDJ844" s="120"/>
      <c r="JDK844" s="120"/>
      <c r="JDL844" s="120"/>
      <c r="JDM844" s="120"/>
      <c r="JDN844" s="120"/>
      <c r="JDO844" s="120"/>
      <c r="JDP844" s="120"/>
      <c r="JDQ844" s="120"/>
      <c r="JDR844" s="120"/>
      <c r="JDS844" s="120"/>
      <c r="JDT844" s="120"/>
      <c r="JDU844" s="120"/>
      <c r="JDV844" s="120"/>
      <c r="JDW844" s="120"/>
      <c r="JDX844" s="120"/>
      <c r="JDY844" s="120"/>
      <c r="JDZ844" s="120"/>
      <c r="JEA844" s="120"/>
      <c r="JEB844" s="120"/>
      <c r="JEC844" s="120"/>
      <c r="JED844" s="120"/>
      <c r="JEE844" s="120"/>
      <c r="JEF844" s="120"/>
      <c r="JEG844" s="120"/>
      <c r="JEH844" s="120"/>
      <c r="JEI844" s="120"/>
      <c r="JEJ844" s="120"/>
      <c r="JEK844" s="120"/>
      <c r="JEL844" s="120"/>
      <c r="JEM844" s="120"/>
      <c r="JEN844" s="120"/>
      <c r="JEO844" s="120"/>
      <c r="JEP844" s="120"/>
      <c r="JEQ844" s="120"/>
      <c r="JER844" s="120"/>
      <c r="JES844" s="120"/>
      <c r="JET844" s="120"/>
      <c r="JEU844" s="120"/>
      <c r="JEV844" s="120"/>
      <c r="JEW844" s="120"/>
      <c r="JEX844" s="120"/>
      <c r="JEY844" s="120"/>
      <c r="JEZ844" s="120"/>
      <c r="JFA844" s="120"/>
      <c r="JFB844" s="120"/>
      <c r="JFC844" s="120"/>
      <c r="JFD844" s="120"/>
      <c r="JFE844" s="120"/>
      <c r="JFF844" s="120"/>
      <c r="JFG844" s="120"/>
      <c r="JFH844" s="120"/>
      <c r="JFI844" s="120"/>
      <c r="JFJ844" s="120"/>
      <c r="JFK844" s="120"/>
      <c r="JFL844" s="120"/>
      <c r="JFM844" s="120"/>
      <c r="JFN844" s="120"/>
      <c r="JFO844" s="120"/>
      <c r="JFP844" s="120"/>
      <c r="JFQ844" s="120"/>
      <c r="JFR844" s="120"/>
      <c r="JFS844" s="120"/>
      <c r="JFT844" s="120"/>
      <c r="JFU844" s="120"/>
      <c r="JFV844" s="120"/>
      <c r="JFW844" s="120"/>
      <c r="JFX844" s="120"/>
      <c r="JFY844" s="120"/>
      <c r="JFZ844" s="120"/>
      <c r="JGA844" s="120"/>
      <c r="JGB844" s="120"/>
      <c r="JGC844" s="120"/>
      <c r="JGD844" s="120"/>
      <c r="JGE844" s="120"/>
      <c r="JGF844" s="120"/>
      <c r="JGG844" s="120"/>
      <c r="JGH844" s="120"/>
      <c r="JGI844" s="120"/>
      <c r="JGJ844" s="120"/>
      <c r="JGK844" s="120"/>
      <c r="JGL844" s="120"/>
      <c r="JGM844" s="120"/>
      <c r="JGN844" s="120"/>
      <c r="JGO844" s="120"/>
      <c r="JGP844" s="120"/>
      <c r="JGQ844" s="120"/>
      <c r="JGR844" s="120"/>
      <c r="JGS844" s="120"/>
      <c r="JGT844" s="120"/>
      <c r="JGU844" s="120"/>
      <c r="JGV844" s="120"/>
      <c r="JGW844" s="120"/>
      <c r="JGX844" s="120"/>
      <c r="JGY844" s="120"/>
      <c r="JGZ844" s="120"/>
      <c r="JHA844" s="120"/>
      <c r="JHB844" s="120"/>
      <c r="JHC844" s="120"/>
      <c r="JHD844" s="120"/>
      <c r="JHE844" s="120"/>
      <c r="JHF844" s="120"/>
      <c r="JHG844" s="120"/>
      <c r="JHH844" s="120"/>
      <c r="JHI844" s="120"/>
      <c r="JHJ844" s="120"/>
      <c r="JHK844" s="120"/>
      <c r="JHL844" s="120"/>
      <c r="JHM844" s="120"/>
      <c r="JHN844" s="120"/>
      <c r="JHO844" s="120"/>
      <c r="JHP844" s="120"/>
      <c r="JHQ844" s="120"/>
      <c r="JHR844" s="120"/>
      <c r="JHS844" s="120"/>
      <c r="JHT844" s="120"/>
      <c r="JHU844" s="120"/>
      <c r="JHV844" s="120"/>
      <c r="JHW844" s="120"/>
      <c r="JHX844" s="120"/>
      <c r="JHY844" s="120"/>
      <c r="JHZ844" s="120"/>
      <c r="JIA844" s="120"/>
      <c r="JIB844" s="120"/>
      <c r="JIC844" s="120"/>
      <c r="JID844" s="120"/>
      <c r="JIE844" s="120"/>
      <c r="JIF844" s="120"/>
      <c r="JIG844" s="120"/>
      <c r="JIH844" s="120"/>
      <c r="JII844" s="120"/>
      <c r="JIJ844" s="120"/>
      <c r="JIK844" s="120"/>
      <c r="JIL844" s="120"/>
      <c r="JIM844" s="120"/>
      <c r="JIN844" s="120"/>
      <c r="JIO844" s="120"/>
      <c r="JIP844" s="120"/>
      <c r="JIQ844" s="120"/>
      <c r="JIR844" s="120"/>
      <c r="JIS844" s="120"/>
      <c r="JIT844" s="120"/>
      <c r="JIU844" s="120"/>
      <c r="JIV844" s="120"/>
      <c r="JIW844" s="120"/>
      <c r="JIX844" s="120"/>
      <c r="JIY844" s="120"/>
      <c r="JIZ844" s="120"/>
      <c r="JJA844" s="120"/>
      <c r="JJB844" s="120"/>
      <c r="JJC844" s="120"/>
      <c r="JJD844" s="120"/>
      <c r="JJE844" s="120"/>
      <c r="JJF844" s="120"/>
      <c r="JJG844" s="120"/>
      <c r="JJH844" s="120"/>
      <c r="JJI844" s="120"/>
      <c r="JJJ844" s="120"/>
      <c r="JJK844" s="120"/>
      <c r="JJL844" s="120"/>
      <c r="JJM844" s="120"/>
      <c r="JJN844" s="120"/>
      <c r="JJO844" s="120"/>
      <c r="JJP844" s="120"/>
      <c r="JJQ844" s="120"/>
      <c r="JJR844" s="120"/>
      <c r="JJS844" s="120"/>
      <c r="JJT844" s="120"/>
      <c r="JJU844" s="120"/>
      <c r="JJV844" s="120"/>
      <c r="JJW844" s="120"/>
      <c r="JJX844" s="120"/>
      <c r="JJY844" s="120"/>
      <c r="JJZ844" s="120"/>
      <c r="JKA844" s="120"/>
      <c r="JKB844" s="120"/>
      <c r="JKC844" s="120"/>
      <c r="JKD844" s="120"/>
      <c r="JKE844" s="120"/>
      <c r="JKF844" s="120"/>
      <c r="JKG844" s="120"/>
      <c r="JKH844" s="120"/>
      <c r="JKI844" s="120"/>
      <c r="JKJ844" s="120"/>
      <c r="JKK844" s="120"/>
      <c r="JKL844" s="120"/>
      <c r="JKM844" s="120"/>
      <c r="JKN844" s="120"/>
      <c r="JKO844" s="120"/>
      <c r="JKP844" s="120"/>
      <c r="JKQ844" s="120"/>
      <c r="JKR844" s="120"/>
      <c r="JKS844" s="120"/>
      <c r="JKT844" s="120"/>
      <c r="JKU844" s="120"/>
      <c r="JKV844" s="120"/>
      <c r="JKW844" s="120"/>
      <c r="JKX844" s="120"/>
      <c r="JKY844" s="120"/>
      <c r="JKZ844" s="120"/>
      <c r="JLA844" s="120"/>
      <c r="JLB844" s="120"/>
      <c r="JLC844" s="120"/>
      <c r="JLD844" s="120"/>
      <c r="JLE844" s="120"/>
      <c r="JLF844" s="120"/>
      <c r="JLG844" s="120"/>
      <c r="JLH844" s="120"/>
      <c r="JLI844" s="120"/>
      <c r="JLJ844" s="120"/>
      <c r="JLK844" s="120"/>
      <c r="JLL844" s="120"/>
      <c r="JLM844" s="120"/>
      <c r="JLN844" s="120"/>
      <c r="JLO844" s="120"/>
      <c r="JLP844" s="120"/>
      <c r="JLQ844" s="120"/>
      <c r="JLR844" s="120"/>
      <c r="JLS844" s="120"/>
      <c r="JLT844" s="120"/>
      <c r="JLU844" s="120"/>
      <c r="JLV844" s="120"/>
      <c r="JLW844" s="120"/>
      <c r="JLX844" s="120"/>
      <c r="JLY844" s="120"/>
      <c r="JLZ844" s="120"/>
      <c r="JMA844" s="120"/>
      <c r="JMB844" s="120"/>
      <c r="JMC844" s="120"/>
      <c r="JMD844" s="120"/>
      <c r="JME844" s="120"/>
      <c r="JMF844" s="120"/>
      <c r="JMG844" s="120"/>
      <c r="JMH844" s="120"/>
      <c r="JMI844" s="120"/>
      <c r="JMJ844" s="120"/>
      <c r="JMK844" s="120"/>
      <c r="JML844" s="120"/>
      <c r="JMM844" s="120"/>
      <c r="JMN844" s="120"/>
      <c r="JMO844" s="120"/>
      <c r="JMP844" s="120"/>
      <c r="JMQ844" s="120"/>
      <c r="JMR844" s="120"/>
      <c r="JMS844" s="120"/>
      <c r="JMT844" s="120"/>
      <c r="JMU844" s="120"/>
      <c r="JMV844" s="120"/>
      <c r="JMW844" s="120"/>
      <c r="JMX844" s="120"/>
      <c r="JMY844" s="120"/>
      <c r="JMZ844" s="120"/>
      <c r="JNA844" s="120"/>
      <c r="JNB844" s="120"/>
      <c r="JNC844" s="120"/>
      <c r="JND844" s="120"/>
      <c r="JNE844" s="120"/>
      <c r="JNF844" s="120"/>
      <c r="JNG844" s="120"/>
      <c r="JNH844" s="120"/>
      <c r="JNI844" s="120"/>
      <c r="JNJ844" s="120"/>
      <c r="JNK844" s="120"/>
      <c r="JNL844" s="120"/>
      <c r="JNM844" s="120"/>
      <c r="JNN844" s="120"/>
      <c r="JNO844" s="120"/>
      <c r="JNP844" s="120"/>
      <c r="JNQ844" s="120"/>
      <c r="JNR844" s="120"/>
      <c r="JNS844" s="120"/>
      <c r="JNT844" s="120"/>
      <c r="JNU844" s="120"/>
      <c r="JNV844" s="120"/>
      <c r="JNW844" s="120"/>
      <c r="JNX844" s="120"/>
      <c r="JNY844" s="120"/>
      <c r="JNZ844" s="120"/>
      <c r="JOA844" s="120"/>
      <c r="JOB844" s="120"/>
      <c r="JOC844" s="120"/>
      <c r="JOD844" s="120"/>
      <c r="JOE844" s="120"/>
      <c r="JOF844" s="120"/>
      <c r="JOG844" s="120"/>
      <c r="JOH844" s="120"/>
      <c r="JOI844" s="120"/>
      <c r="JOJ844" s="120"/>
      <c r="JOK844" s="120"/>
      <c r="JOL844" s="120"/>
      <c r="JOM844" s="120"/>
      <c r="JON844" s="120"/>
      <c r="JOO844" s="120"/>
      <c r="JOP844" s="120"/>
      <c r="JOQ844" s="120"/>
      <c r="JOR844" s="120"/>
      <c r="JOS844" s="120"/>
      <c r="JOT844" s="120"/>
      <c r="JOU844" s="120"/>
      <c r="JOV844" s="120"/>
      <c r="JOW844" s="120"/>
      <c r="JOX844" s="120"/>
      <c r="JOY844" s="120"/>
      <c r="JOZ844" s="120"/>
      <c r="JPA844" s="120"/>
      <c r="JPB844" s="120"/>
      <c r="JPC844" s="120"/>
      <c r="JPD844" s="120"/>
      <c r="JPE844" s="120"/>
      <c r="JPF844" s="120"/>
      <c r="JPG844" s="120"/>
      <c r="JPH844" s="120"/>
      <c r="JPI844" s="120"/>
      <c r="JPJ844" s="120"/>
      <c r="JPK844" s="120"/>
      <c r="JPL844" s="120"/>
      <c r="JPM844" s="120"/>
      <c r="JPN844" s="120"/>
      <c r="JPO844" s="120"/>
      <c r="JPP844" s="120"/>
      <c r="JPQ844" s="120"/>
      <c r="JPR844" s="120"/>
      <c r="JPS844" s="120"/>
      <c r="JPT844" s="120"/>
      <c r="JPU844" s="120"/>
      <c r="JPV844" s="120"/>
      <c r="JPW844" s="120"/>
      <c r="JPX844" s="120"/>
      <c r="JPY844" s="120"/>
      <c r="JPZ844" s="120"/>
      <c r="JQA844" s="120"/>
      <c r="JQB844" s="120"/>
      <c r="JQC844" s="120"/>
      <c r="JQD844" s="120"/>
      <c r="JQE844" s="120"/>
      <c r="JQF844" s="120"/>
      <c r="JQG844" s="120"/>
      <c r="JQH844" s="120"/>
      <c r="JQI844" s="120"/>
      <c r="JQJ844" s="120"/>
      <c r="JQK844" s="120"/>
      <c r="JQL844" s="120"/>
      <c r="JQM844" s="120"/>
      <c r="JQN844" s="120"/>
      <c r="JQO844" s="120"/>
      <c r="JQP844" s="120"/>
      <c r="JQQ844" s="120"/>
      <c r="JQR844" s="120"/>
      <c r="JQS844" s="120"/>
      <c r="JQT844" s="120"/>
      <c r="JQU844" s="120"/>
      <c r="JQV844" s="120"/>
      <c r="JQW844" s="120"/>
      <c r="JQX844" s="120"/>
      <c r="JQY844" s="120"/>
      <c r="JQZ844" s="120"/>
      <c r="JRA844" s="120"/>
      <c r="JRB844" s="120"/>
      <c r="JRC844" s="120"/>
      <c r="JRD844" s="120"/>
      <c r="JRE844" s="120"/>
      <c r="JRF844" s="120"/>
      <c r="JRG844" s="120"/>
      <c r="JRH844" s="120"/>
      <c r="JRI844" s="120"/>
      <c r="JRJ844" s="120"/>
      <c r="JRK844" s="120"/>
      <c r="JRL844" s="120"/>
      <c r="JRM844" s="120"/>
      <c r="JRN844" s="120"/>
      <c r="JRO844" s="120"/>
      <c r="JRP844" s="120"/>
      <c r="JRQ844" s="120"/>
      <c r="JRR844" s="120"/>
      <c r="JRS844" s="120"/>
      <c r="JRT844" s="120"/>
      <c r="JRU844" s="120"/>
      <c r="JRV844" s="120"/>
      <c r="JRW844" s="120"/>
      <c r="JRX844" s="120"/>
      <c r="JRY844" s="120"/>
      <c r="JRZ844" s="120"/>
      <c r="JSA844" s="120"/>
      <c r="JSB844" s="120"/>
      <c r="JSC844" s="120"/>
      <c r="JSD844" s="120"/>
      <c r="JSE844" s="120"/>
      <c r="JSF844" s="120"/>
      <c r="JSG844" s="120"/>
      <c r="JSH844" s="120"/>
      <c r="JSI844" s="120"/>
      <c r="JSJ844" s="120"/>
      <c r="JSK844" s="120"/>
      <c r="JSL844" s="120"/>
      <c r="JSM844" s="120"/>
      <c r="JSN844" s="120"/>
      <c r="JSO844" s="120"/>
      <c r="JSP844" s="120"/>
      <c r="JSQ844" s="120"/>
      <c r="JSR844" s="120"/>
      <c r="JSS844" s="120"/>
      <c r="JST844" s="120"/>
      <c r="JSU844" s="120"/>
      <c r="JSV844" s="120"/>
      <c r="JSW844" s="120"/>
      <c r="JSX844" s="120"/>
      <c r="JSY844" s="120"/>
      <c r="JSZ844" s="120"/>
      <c r="JTA844" s="120"/>
      <c r="JTB844" s="120"/>
      <c r="JTC844" s="120"/>
      <c r="JTD844" s="120"/>
      <c r="JTE844" s="120"/>
      <c r="JTF844" s="120"/>
      <c r="JTG844" s="120"/>
      <c r="JTH844" s="120"/>
      <c r="JTI844" s="120"/>
      <c r="JTJ844" s="120"/>
      <c r="JTK844" s="120"/>
      <c r="JTL844" s="120"/>
      <c r="JTM844" s="120"/>
      <c r="JTN844" s="120"/>
      <c r="JTO844" s="120"/>
      <c r="JTP844" s="120"/>
      <c r="JTQ844" s="120"/>
      <c r="JTR844" s="120"/>
      <c r="JTS844" s="120"/>
      <c r="JTT844" s="120"/>
      <c r="JTU844" s="120"/>
      <c r="JTV844" s="120"/>
      <c r="JTW844" s="120"/>
      <c r="JTX844" s="120"/>
      <c r="JTY844" s="120"/>
      <c r="JTZ844" s="120"/>
      <c r="JUA844" s="120"/>
      <c r="JUB844" s="120"/>
      <c r="JUC844" s="120"/>
      <c r="JUD844" s="120"/>
      <c r="JUE844" s="120"/>
      <c r="JUF844" s="120"/>
      <c r="JUG844" s="120"/>
      <c r="JUH844" s="120"/>
      <c r="JUI844" s="120"/>
      <c r="JUJ844" s="120"/>
      <c r="JUK844" s="120"/>
      <c r="JUL844" s="120"/>
      <c r="JUM844" s="120"/>
      <c r="JUN844" s="120"/>
      <c r="JUO844" s="120"/>
      <c r="JUP844" s="120"/>
      <c r="JUQ844" s="120"/>
      <c r="JUR844" s="120"/>
      <c r="JUS844" s="120"/>
      <c r="JUT844" s="120"/>
      <c r="JUU844" s="120"/>
      <c r="JUV844" s="120"/>
      <c r="JUW844" s="120"/>
      <c r="JUX844" s="120"/>
      <c r="JUY844" s="120"/>
      <c r="JUZ844" s="120"/>
      <c r="JVA844" s="120"/>
      <c r="JVB844" s="120"/>
      <c r="JVC844" s="120"/>
      <c r="JVD844" s="120"/>
      <c r="JVE844" s="120"/>
      <c r="JVF844" s="120"/>
      <c r="JVG844" s="120"/>
      <c r="JVH844" s="120"/>
      <c r="JVI844" s="120"/>
      <c r="JVJ844" s="120"/>
      <c r="JVK844" s="120"/>
      <c r="JVL844" s="120"/>
      <c r="JVM844" s="120"/>
      <c r="JVN844" s="120"/>
      <c r="JVO844" s="120"/>
      <c r="JVP844" s="120"/>
      <c r="JVQ844" s="120"/>
      <c r="JVR844" s="120"/>
      <c r="JVS844" s="120"/>
      <c r="JVT844" s="120"/>
      <c r="JVU844" s="120"/>
      <c r="JVV844" s="120"/>
      <c r="JVW844" s="120"/>
      <c r="JVX844" s="120"/>
      <c r="JVY844" s="120"/>
      <c r="JVZ844" s="120"/>
      <c r="JWA844" s="120"/>
      <c r="JWB844" s="120"/>
      <c r="JWC844" s="120"/>
      <c r="JWD844" s="120"/>
      <c r="JWE844" s="120"/>
      <c r="JWF844" s="120"/>
      <c r="JWG844" s="120"/>
      <c r="JWH844" s="120"/>
      <c r="JWI844" s="120"/>
      <c r="JWJ844" s="120"/>
      <c r="JWK844" s="120"/>
      <c r="JWL844" s="120"/>
      <c r="JWM844" s="120"/>
      <c r="JWN844" s="120"/>
      <c r="JWO844" s="120"/>
      <c r="JWP844" s="120"/>
      <c r="JWQ844" s="120"/>
      <c r="JWR844" s="120"/>
      <c r="JWS844" s="120"/>
      <c r="JWT844" s="120"/>
      <c r="JWU844" s="120"/>
      <c r="JWV844" s="120"/>
      <c r="JWW844" s="120"/>
      <c r="JWX844" s="120"/>
      <c r="JWY844" s="120"/>
      <c r="JWZ844" s="120"/>
      <c r="JXA844" s="120"/>
      <c r="JXB844" s="120"/>
      <c r="JXC844" s="120"/>
      <c r="JXD844" s="120"/>
      <c r="JXE844" s="120"/>
      <c r="JXF844" s="120"/>
      <c r="JXG844" s="120"/>
      <c r="JXH844" s="120"/>
      <c r="JXI844" s="120"/>
      <c r="JXJ844" s="120"/>
      <c r="JXK844" s="120"/>
      <c r="JXL844" s="120"/>
      <c r="JXM844" s="120"/>
      <c r="JXN844" s="120"/>
      <c r="JXO844" s="120"/>
      <c r="JXP844" s="120"/>
      <c r="JXQ844" s="120"/>
      <c r="JXR844" s="120"/>
      <c r="JXS844" s="120"/>
      <c r="JXT844" s="120"/>
      <c r="JXU844" s="120"/>
      <c r="JXV844" s="120"/>
      <c r="JXW844" s="120"/>
      <c r="JXX844" s="120"/>
      <c r="JXY844" s="120"/>
      <c r="JXZ844" s="120"/>
      <c r="JYA844" s="120"/>
      <c r="JYB844" s="120"/>
      <c r="JYC844" s="120"/>
      <c r="JYD844" s="120"/>
      <c r="JYE844" s="120"/>
      <c r="JYF844" s="120"/>
      <c r="JYG844" s="120"/>
      <c r="JYH844" s="120"/>
      <c r="JYI844" s="120"/>
      <c r="JYJ844" s="120"/>
      <c r="JYK844" s="120"/>
      <c r="JYL844" s="120"/>
      <c r="JYM844" s="120"/>
      <c r="JYN844" s="120"/>
      <c r="JYO844" s="120"/>
      <c r="JYP844" s="120"/>
      <c r="JYQ844" s="120"/>
      <c r="JYR844" s="120"/>
      <c r="JYS844" s="120"/>
      <c r="JYT844" s="120"/>
      <c r="JYU844" s="120"/>
      <c r="JYV844" s="120"/>
      <c r="JYW844" s="120"/>
      <c r="JYX844" s="120"/>
      <c r="JYY844" s="120"/>
      <c r="JYZ844" s="120"/>
      <c r="JZA844" s="120"/>
      <c r="JZB844" s="120"/>
      <c r="JZC844" s="120"/>
      <c r="JZD844" s="120"/>
      <c r="JZE844" s="120"/>
      <c r="JZF844" s="120"/>
      <c r="JZG844" s="120"/>
      <c r="JZH844" s="120"/>
      <c r="JZI844" s="120"/>
      <c r="JZJ844" s="120"/>
      <c r="JZK844" s="120"/>
      <c r="JZL844" s="120"/>
      <c r="JZM844" s="120"/>
      <c r="JZN844" s="120"/>
      <c r="JZO844" s="120"/>
      <c r="JZP844" s="120"/>
      <c r="JZQ844" s="120"/>
      <c r="JZR844" s="120"/>
      <c r="JZS844" s="120"/>
      <c r="JZT844" s="120"/>
      <c r="JZU844" s="120"/>
      <c r="JZV844" s="120"/>
      <c r="JZW844" s="120"/>
      <c r="JZX844" s="120"/>
      <c r="JZY844" s="120"/>
      <c r="JZZ844" s="120"/>
      <c r="KAA844" s="120"/>
      <c r="KAB844" s="120"/>
      <c r="KAC844" s="120"/>
      <c r="KAD844" s="120"/>
      <c r="KAE844" s="120"/>
      <c r="KAF844" s="120"/>
      <c r="KAG844" s="120"/>
      <c r="KAH844" s="120"/>
      <c r="KAI844" s="120"/>
      <c r="KAJ844" s="120"/>
      <c r="KAK844" s="120"/>
      <c r="KAL844" s="120"/>
      <c r="KAM844" s="120"/>
      <c r="KAN844" s="120"/>
      <c r="KAO844" s="120"/>
      <c r="KAP844" s="120"/>
      <c r="KAQ844" s="120"/>
      <c r="KAR844" s="120"/>
      <c r="KAS844" s="120"/>
      <c r="KAT844" s="120"/>
      <c r="KAU844" s="120"/>
      <c r="KAV844" s="120"/>
      <c r="KAW844" s="120"/>
      <c r="KAX844" s="120"/>
      <c r="KAY844" s="120"/>
      <c r="KAZ844" s="120"/>
      <c r="KBA844" s="120"/>
      <c r="KBB844" s="120"/>
      <c r="KBC844" s="120"/>
      <c r="KBD844" s="120"/>
      <c r="KBE844" s="120"/>
      <c r="KBF844" s="120"/>
      <c r="KBG844" s="120"/>
      <c r="KBH844" s="120"/>
      <c r="KBI844" s="120"/>
      <c r="KBJ844" s="120"/>
      <c r="KBK844" s="120"/>
      <c r="KBL844" s="120"/>
      <c r="KBM844" s="120"/>
      <c r="KBN844" s="120"/>
      <c r="KBO844" s="120"/>
      <c r="KBP844" s="120"/>
      <c r="KBQ844" s="120"/>
      <c r="KBR844" s="120"/>
      <c r="KBS844" s="120"/>
      <c r="KBT844" s="120"/>
      <c r="KBU844" s="120"/>
      <c r="KBV844" s="120"/>
      <c r="KBW844" s="120"/>
      <c r="KBX844" s="120"/>
      <c r="KBY844" s="120"/>
      <c r="KBZ844" s="120"/>
      <c r="KCA844" s="120"/>
      <c r="KCB844" s="120"/>
      <c r="KCC844" s="120"/>
      <c r="KCD844" s="120"/>
      <c r="KCE844" s="120"/>
      <c r="KCF844" s="120"/>
      <c r="KCG844" s="120"/>
      <c r="KCH844" s="120"/>
      <c r="KCI844" s="120"/>
      <c r="KCJ844" s="120"/>
      <c r="KCK844" s="120"/>
      <c r="KCL844" s="120"/>
      <c r="KCM844" s="120"/>
      <c r="KCN844" s="120"/>
      <c r="KCO844" s="120"/>
      <c r="KCP844" s="120"/>
      <c r="KCQ844" s="120"/>
      <c r="KCR844" s="120"/>
      <c r="KCS844" s="120"/>
      <c r="KCT844" s="120"/>
      <c r="KCU844" s="120"/>
      <c r="KCV844" s="120"/>
      <c r="KCW844" s="120"/>
      <c r="KCX844" s="120"/>
      <c r="KCY844" s="120"/>
      <c r="KCZ844" s="120"/>
      <c r="KDA844" s="120"/>
      <c r="KDB844" s="120"/>
      <c r="KDC844" s="120"/>
      <c r="KDD844" s="120"/>
      <c r="KDE844" s="120"/>
      <c r="KDF844" s="120"/>
      <c r="KDG844" s="120"/>
      <c r="KDH844" s="120"/>
      <c r="KDI844" s="120"/>
      <c r="KDJ844" s="120"/>
      <c r="KDK844" s="120"/>
      <c r="KDL844" s="120"/>
      <c r="KDM844" s="120"/>
      <c r="KDN844" s="120"/>
      <c r="KDO844" s="120"/>
      <c r="KDP844" s="120"/>
      <c r="KDQ844" s="120"/>
      <c r="KDR844" s="120"/>
      <c r="KDS844" s="120"/>
      <c r="KDT844" s="120"/>
      <c r="KDU844" s="120"/>
      <c r="KDV844" s="120"/>
      <c r="KDW844" s="120"/>
      <c r="KDX844" s="120"/>
      <c r="KDY844" s="120"/>
      <c r="KDZ844" s="120"/>
      <c r="KEA844" s="120"/>
      <c r="KEB844" s="120"/>
      <c r="KEC844" s="120"/>
      <c r="KED844" s="120"/>
      <c r="KEE844" s="120"/>
      <c r="KEF844" s="120"/>
      <c r="KEG844" s="120"/>
      <c r="KEH844" s="120"/>
      <c r="KEI844" s="120"/>
      <c r="KEJ844" s="120"/>
      <c r="KEK844" s="120"/>
      <c r="KEL844" s="120"/>
      <c r="KEM844" s="120"/>
      <c r="KEN844" s="120"/>
      <c r="KEO844" s="120"/>
      <c r="KEP844" s="120"/>
      <c r="KEQ844" s="120"/>
      <c r="KER844" s="120"/>
      <c r="KES844" s="120"/>
      <c r="KET844" s="120"/>
      <c r="KEU844" s="120"/>
      <c r="KEV844" s="120"/>
      <c r="KEW844" s="120"/>
      <c r="KEX844" s="120"/>
      <c r="KEY844" s="120"/>
      <c r="KEZ844" s="120"/>
      <c r="KFA844" s="120"/>
      <c r="KFB844" s="120"/>
      <c r="KFC844" s="120"/>
      <c r="KFD844" s="120"/>
      <c r="KFE844" s="120"/>
      <c r="KFF844" s="120"/>
      <c r="KFG844" s="120"/>
      <c r="KFH844" s="120"/>
      <c r="KFI844" s="120"/>
      <c r="KFJ844" s="120"/>
      <c r="KFK844" s="120"/>
      <c r="KFL844" s="120"/>
      <c r="KFM844" s="120"/>
      <c r="KFN844" s="120"/>
      <c r="KFO844" s="120"/>
      <c r="KFP844" s="120"/>
      <c r="KFQ844" s="120"/>
      <c r="KFR844" s="120"/>
      <c r="KFS844" s="120"/>
      <c r="KFT844" s="120"/>
      <c r="KFU844" s="120"/>
      <c r="KFV844" s="120"/>
      <c r="KFW844" s="120"/>
      <c r="KFX844" s="120"/>
      <c r="KFY844" s="120"/>
      <c r="KFZ844" s="120"/>
      <c r="KGA844" s="120"/>
      <c r="KGB844" s="120"/>
      <c r="KGC844" s="120"/>
      <c r="KGD844" s="120"/>
      <c r="KGE844" s="120"/>
      <c r="KGF844" s="120"/>
      <c r="KGG844" s="120"/>
      <c r="KGH844" s="120"/>
      <c r="KGI844" s="120"/>
      <c r="KGJ844" s="120"/>
      <c r="KGK844" s="120"/>
      <c r="KGL844" s="120"/>
      <c r="KGM844" s="120"/>
      <c r="KGN844" s="120"/>
      <c r="KGO844" s="120"/>
      <c r="KGP844" s="120"/>
      <c r="KGQ844" s="120"/>
      <c r="KGR844" s="120"/>
      <c r="KGS844" s="120"/>
      <c r="KGT844" s="120"/>
      <c r="KGU844" s="120"/>
      <c r="KGV844" s="120"/>
      <c r="KGW844" s="120"/>
      <c r="KGX844" s="120"/>
      <c r="KGY844" s="120"/>
      <c r="KGZ844" s="120"/>
      <c r="KHA844" s="120"/>
      <c r="KHB844" s="120"/>
      <c r="KHC844" s="120"/>
      <c r="KHD844" s="120"/>
      <c r="KHE844" s="120"/>
      <c r="KHF844" s="120"/>
      <c r="KHG844" s="120"/>
      <c r="KHH844" s="120"/>
      <c r="KHI844" s="120"/>
      <c r="KHJ844" s="120"/>
      <c r="KHK844" s="120"/>
      <c r="KHL844" s="120"/>
      <c r="KHM844" s="120"/>
      <c r="KHN844" s="120"/>
      <c r="KHO844" s="120"/>
      <c r="KHP844" s="120"/>
      <c r="KHQ844" s="120"/>
      <c r="KHR844" s="120"/>
      <c r="KHS844" s="120"/>
      <c r="KHT844" s="120"/>
      <c r="KHU844" s="120"/>
      <c r="KHV844" s="120"/>
      <c r="KHW844" s="120"/>
      <c r="KHX844" s="120"/>
      <c r="KHY844" s="120"/>
      <c r="KHZ844" s="120"/>
      <c r="KIA844" s="120"/>
      <c r="KIB844" s="120"/>
      <c r="KIC844" s="120"/>
      <c r="KID844" s="120"/>
      <c r="KIE844" s="120"/>
      <c r="KIF844" s="120"/>
      <c r="KIG844" s="120"/>
      <c r="KIH844" s="120"/>
      <c r="KII844" s="120"/>
      <c r="KIJ844" s="120"/>
      <c r="KIK844" s="120"/>
      <c r="KIL844" s="120"/>
      <c r="KIM844" s="120"/>
      <c r="KIN844" s="120"/>
      <c r="KIO844" s="120"/>
      <c r="KIP844" s="120"/>
      <c r="KIQ844" s="120"/>
      <c r="KIR844" s="120"/>
      <c r="KIS844" s="120"/>
      <c r="KIT844" s="120"/>
      <c r="KIU844" s="120"/>
      <c r="KIV844" s="120"/>
      <c r="KIW844" s="120"/>
      <c r="KIX844" s="120"/>
      <c r="KIY844" s="120"/>
      <c r="KIZ844" s="120"/>
      <c r="KJA844" s="120"/>
      <c r="KJB844" s="120"/>
      <c r="KJC844" s="120"/>
      <c r="KJD844" s="120"/>
      <c r="KJE844" s="120"/>
      <c r="KJF844" s="120"/>
      <c r="KJG844" s="120"/>
      <c r="KJH844" s="120"/>
      <c r="KJI844" s="120"/>
      <c r="KJJ844" s="120"/>
      <c r="KJK844" s="120"/>
      <c r="KJL844" s="120"/>
      <c r="KJM844" s="120"/>
      <c r="KJN844" s="120"/>
      <c r="KJO844" s="120"/>
      <c r="KJP844" s="120"/>
      <c r="KJQ844" s="120"/>
      <c r="KJR844" s="120"/>
      <c r="KJS844" s="120"/>
      <c r="KJT844" s="120"/>
      <c r="KJU844" s="120"/>
      <c r="KJV844" s="120"/>
      <c r="KJW844" s="120"/>
      <c r="KJX844" s="120"/>
      <c r="KJY844" s="120"/>
      <c r="KJZ844" s="120"/>
      <c r="KKA844" s="120"/>
      <c r="KKB844" s="120"/>
      <c r="KKC844" s="120"/>
      <c r="KKD844" s="120"/>
      <c r="KKE844" s="120"/>
      <c r="KKF844" s="120"/>
      <c r="KKG844" s="120"/>
      <c r="KKH844" s="120"/>
      <c r="KKI844" s="120"/>
      <c r="KKJ844" s="120"/>
      <c r="KKK844" s="120"/>
      <c r="KKL844" s="120"/>
      <c r="KKM844" s="120"/>
      <c r="KKN844" s="120"/>
      <c r="KKO844" s="120"/>
      <c r="KKP844" s="120"/>
      <c r="KKQ844" s="120"/>
      <c r="KKR844" s="120"/>
      <c r="KKS844" s="120"/>
      <c r="KKT844" s="120"/>
      <c r="KKU844" s="120"/>
      <c r="KKV844" s="120"/>
      <c r="KKW844" s="120"/>
      <c r="KKX844" s="120"/>
      <c r="KKY844" s="120"/>
      <c r="KKZ844" s="120"/>
      <c r="KLA844" s="120"/>
      <c r="KLB844" s="120"/>
      <c r="KLC844" s="120"/>
      <c r="KLD844" s="120"/>
      <c r="KLE844" s="120"/>
      <c r="KLF844" s="120"/>
      <c r="KLG844" s="120"/>
      <c r="KLH844" s="120"/>
      <c r="KLI844" s="120"/>
      <c r="KLJ844" s="120"/>
      <c r="KLK844" s="120"/>
      <c r="KLL844" s="120"/>
      <c r="KLM844" s="120"/>
      <c r="KLN844" s="120"/>
      <c r="KLO844" s="120"/>
      <c r="KLP844" s="120"/>
      <c r="KLQ844" s="120"/>
      <c r="KLR844" s="120"/>
      <c r="KLS844" s="120"/>
      <c r="KLT844" s="120"/>
      <c r="KLU844" s="120"/>
      <c r="KLV844" s="120"/>
      <c r="KLW844" s="120"/>
      <c r="KLX844" s="120"/>
      <c r="KLY844" s="120"/>
      <c r="KLZ844" s="120"/>
      <c r="KMA844" s="120"/>
      <c r="KMB844" s="120"/>
      <c r="KMC844" s="120"/>
      <c r="KMD844" s="120"/>
      <c r="KME844" s="120"/>
      <c r="KMF844" s="120"/>
      <c r="KMG844" s="120"/>
      <c r="KMH844" s="120"/>
      <c r="KMI844" s="120"/>
      <c r="KMJ844" s="120"/>
      <c r="KMK844" s="120"/>
      <c r="KML844" s="120"/>
      <c r="KMM844" s="120"/>
      <c r="KMN844" s="120"/>
      <c r="KMO844" s="120"/>
      <c r="KMP844" s="120"/>
      <c r="KMQ844" s="120"/>
      <c r="KMR844" s="120"/>
      <c r="KMS844" s="120"/>
      <c r="KMT844" s="120"/>
      <c r="KMU844" s="120"/>
      <c r="KMV844" s="120"/>
      <c r="KMW844" s="120"/>
      <c r="KMX844" s="120"/>
      <c r="KMY844" s="120"/>
      <c r="KMZ844" s="120"/>
      <c r="KNA844" s="120"/>
      <c r="KNB844" s="120"/>
      <c r="KNC844" s="120"/>
      <c r="KND844" s="120"/>
      <c r="KNE844" s="120"/>
      <c r="KNF844" s="120"/>
      <c r="KNG844" s="120"/>
      <c r="KNH844" s="120"/>
      <c r="KNI844" s="120"/>
      <c r="KNJ844" s="120"/>
      <c r="KNK844" s="120"/>
      <c r="KNL844" s="120"/>
      <c r="KNM844" s="120"/>
      <c r="KNN844" s="120"/>
      <c r="KNO844" s="120"/>
      <c r="KNP844" s="120"/>
      <c r="KNQ844" s="120"/>
      <c r="KNR844" s="120"/>
      <c r="KNS844" s="120"/>
      <c r="KNT844" s="120"/>
      <c r="KNU844" s="120"/>
      <c r="KNV844" s="120"/>
      <c r="KNW844" s="120"/>
      <c r="KNX844" s="120"/>
      <c r="KNY844" s="120"/>
      <c r="KNZ844" s="120"/>
      <c r="KOA844" s="120"/>
      <c r="KOB844" s="120"/>
      <c r="KOC844" s="120"/>
      <c r="KOD844" s="120"/>
      <c r="KOE844" s="120"/>
      <c r="KOF844" s="120"/>
      <c r="KOG844" s="120"/>
      <c r="KOH844" s="120"/>
      <c r="KOI844" s="120"/>
      <c r="KOJ844" s="120"/>
      <c r="KOK844" s="120"/>
      <c r="KOL844" s="120"/>
      <c r="KOM844" s="120"/>
      <c r="KON844" s="120"/>
      <c r="KOO844" s="120"/>
      <c r="KOP844" s="120"/>
      <c r="KOQ844" s="120"/>
      <c r="KOR844" s="120"/>
      <c r="KOS844" s="120"/>
      <c r="KOT844" s="120"/>
      <c r="KOU844" s="120"/>
      <c r="KOV844" s="120"/>
      <c r="KOW844" s="120"/>
      <c r="KOX844" s="120"/>
      <c r="KOY844" s="120"/>
      <c r="KOZ844" s="120"/>
      <c r="KPA844" s="120"/>
      <c r="KPB844" s="120"/>
      <c r="KPC844" s="120"/>
      <c r="KPD844" s="120"/>
      <c r="KPE844" s="120"/>
      <c r="KPF844" s="120"/>
      <c r="KPG844" s="120"/>
      <c r="KPH844" s="120"/>
      <c r="KPI844" s="120"/>
      <c r="KPJ844" s="120"/>
      <c r="KPK844" s="120"/>
      <c r="KPL844" s="120"/>
      <c r="KPM844" s="120"/>
      <c r="KPN844" s="120"/>
      <c r="KPO844" s="120"/>
      <c r="KPP844" s="120"/>
      <c r="KPQ844" s="120"/>
      <c r="KPR844" s="120"/>
      <c r="KPS844" s="120"/>
      <c r="KPT844" s="120"/>
      <c r="KPU844" s="120"/>
      <c r="KPV844" s="120"/>
      <c r="KPW844" s="120"/>
      <c r="KPX844" s="120"/>
      <c r="KPY844" s="120"/>
      <c r="KPZ844" s="120"/>
      <c r="KQA844" s="120"/>
      <c r="KQB844" s="120"/>
      <c r="KQC844" s="120"/>
      <c r="KQD844" s="120"/>
      <c r="KQE844" s="120"/>
      <c r="KQF844" s="120"/>
      <c r="KQG844" s="120"/>
      <c r="KQH844" s="120"/>
      <c r="KQI844" s="120"/>
      <c r="KQJ844" s="120"/>
      <c r="KQK844" s="120"/>
      <c r="KQL844" s="120"/>
      <c r="KQM844" s="120"/>
      <c r="KQN844" s="120"/>
      <c r="KQO844" s="120"/>
      <c r="KQP844" s="120"/>
      <c r="KQQ844" s="120"/>
      <c r="KQR844" s="120"/>
      <c r="KQS844" s="120"/>
      <c r="KQT844" s="120"/>
      <c r="KQU844" s="120"/>
      <c r="KQV844" s="120"/>
      <c r="KQW844" s="120"/>
      <c r="KQX844" s="120"/>
      <c r="KQY844" s="120"/>
      <c r="KQZ844" s="120"/>
      <c r="KRA844" s="120"/>
      <c r="KRB844" s="120"/>
      <c r="KRC844" s="120"/>
      <c r="KRD844" s="120"/>
      <c r="KRE844" s="120"/>
      <c r="KRF844" s="120"/>
      <c r="KRG844" s="120"/>
      <c r="KRH844" s="120"/>
      <c r="KRI844" s="120"/>
      <c r="KRJ844" s="120"/>
      <c r="KRK844" s="120"/>
      <c r="KRL844" s="120"/>
      <c r="KRM844" s="120"/>
      <c r="KRN844" s="120"/>
      <c r="KRO844" s="120"/>
      <c r="KRP844" s="120"/>
      <c r="KRQ844" s="120"/>
      <c r="KRR844" s="120"/>
      <c r="KRS844" s="120"/>
      <c r="KRT844" s="120"/>
      <c r="KRU844" s="120"/>
      <c r="KRV844" s="120"/>
      <c r="KRW844" s="120"/>
      <c r="KRX844" s="120"/>
      <c r="KRY844" s="120"/>
      <c r="KRZ844" s="120"/>
      <c r="KSA844" s="120"/>
      <c r="KSB844" s="120"/>
      <c r="KSC844" s="120"/>
      <c r="KSD844" s="120"/>
      <c r="KSE844" s="120"/>
      <c r="KSF844" s="120"/>
      <c r="KSG844" s="120"/>
      <c r="KSH844" s="120"/>
      <c r="KSI844" s="120"/>
      <c r="KSJ844" s="120"/>
      <c r="KSK844" s="120"/>
      <c r="KSL844" s="120"/>
      <c r="KSM844" s="120"/>
      <c r="KSN844" s="120"/>
      <c r="KSO844" s="120"/>
      <c r="KSP844" s="120"/>
      <c r="KSQ844" s="120"/>
      <c r="KSR844" s="120"/>
      <c r="KSS844" s="120"/>
      <c r="KST844" s="120"/>
      <c r="KSU844" s="120"/>
      <c r="KSV844" s="120"/>
      <c r="KSW844" s="120"/>
      <c r="KSX844" s="120"/>
      <c r="KSY844" s="120"/>
      <c r="KSZ844" s="120"/>
      <c r="KTA844" s="120"/>
      <c r="KTB844" s="120"/>
      <c r="KTC844" s="120"/>
      <c r="KTD844" s="120"/>
      <c r="KTE844" s="120"/>
      <c r="KTF844" s="120"/>
      <c r="KTG844" s="120"/>
      <c r="KTH844" s="120"/>
      <c r="KTI844" s="120"/>
      <c r="KTJ844" s="120"/>
      <c r="KTK844" s="120"/>
      <c r="KTL844" s="120"/>
      <c r="KTM844" s="120"/>
      <c r="KTN844" s="120"/>
      <c r="KTO844" s="120"/>
      <c r="KTP844" s="120"/>
      <c r="KTQ844" s="120"/>
      <c r="KTR844" s="120"/>
      <c r="KTS844" s="120"/>
      <c r="KTT844" s="120"/>
      <c r="KTU844" s="120"/>
      <c r="KTV844" s="120"/>
      <c r="KTW844" s="120"/>
      <c r="KTX844" s="120"/>
      <c r="KTY844" s="120"/>
      <c r="KTZ844" s="120"/>
      <c r="KUA844" s="120"/>
      <c r="KUB844" s="120"/>
      <c r="KUC844" s="120"/>
      <c r="KUD844" s="120"/>
      <c r="KUE844" s="120"/>
      <c r="KUF844" s="120"/>
      <c r="KUG844" s="120"/>
      <c r="KUH844" s="120"/>
      <c r="KUI844" s="120"/>
      <c r="KUJ844" s="120"/>
      <c r="KUK844" s="120"/>
      <c r="KUL844" s="120"/>
      <c r="KUM844" s="120"/>
      <c r="KUN844" s="120"/>
      <c r="KUO844" s="120"/>
      <c r="KUP844" s="120"/>
      <c r="KUQ844" s="120"/>
      <c r="KUR844" s="120"/>
      <c r="KUS844" s="120"/>
      <c r="KUT844" s="120"/>
      <c r="KUU844" s="120"/>
      <c r="KUV844" s="120"/>
      <c r="KUW844" s="120"/>
      <c r="KUX844" s="120"/>
      <c r="KUY844" s="120"/>
      <c r="KUZ844" s="120"/>
      <c r="KVA844" s="120"/>
      <c r="KVB844" s="120"/>
      <c r="KVC844" s="120"/>
      <c r="KVD844" s="120"/>
      <c r="KVE844" s="120"/>
      <c r="KVF844" s="120"/>
      <c r="KVG844" s="120"/>
      <c r="KVH844" s="120"/>
      <c r="KVI844" s="120"/>
      <c r="KVJ844" s="120"/>
      <c r="KVK844" s="120"/>
      <c r="KVL844" s="120"/>
      <c r="KVM844" s="120"/>
      <c r="KVN844" s="120"/>
      <c r="KVO844" s="120"/>
      <c r="KVP844" s="120"/>
      <c r="KVQ844" s="120"/>
      <c r="KVR844" s="120"/>
      <c r="KVS844" s="120"/>
      <c r="KVT844" s="120"/>
      <c r="KVU844" s="120"/>
      <c r="KVV844" s="120"/>
      <c r="KVW844" s="120"/>
      <c r="KVX844" s="120"/>
      <c r="KVY844" s="120"/>
      <c r="KVZ844" s="120"/>
      <c r="KWA844" s="120"/>
      <c r="KWB844" s="120"/>
      <c r="KWC844" s="120"/>
      <c r="KWD844" s="120"/>
      <c r="KWE844" s="120"/>
      <c r="KWF844" s="120"/>
      <c r="KWG844" s="120"/>
      <c r="KWH844" s="120"/>
      <c r="KWI844" s="120"/>
      <c r="KWJ844" s="120"/>
      <c r="KWK844" s="120"/>
      <c r="KWL844" s="120"/>
      <c r="KWM844" s="120"/>
      <c r="KWN844" s="120"/>
      <c r="KWO844" s="120"/>
      <c r="KWP844" s="120"/>
      <c r="KWQ844" s="120"/>
      <c r="KWR844" s="120"/>
      <c r="KWS844" s="120"/>
      <c r="KWT844" s="120"/>
      <c r="KWU844" s="120"/>
      <c r="KWV844" s="120"/>
      <c r="KWW844" s="120"/>
      <c r="KWX844" s="120"/>
      <c r="KWY844" s="120"/>
      <c r="KWZ844" s="120"/>
      <c r="KXA844" s="120"/>
      <c r="KXB844" s="120"/>
      <c r="KXC844" s="120"/>
      <c r="KXD844" s="120"/>
      <c r="KXE844" s="120"/>
      <c r="KXF844" s="120"/>
      <c r="KXG844" s="120"/>
      <c r="KXH844" s="120"/>
      <c r="KXI844" s="120"/>
      <c r="KXJ844" s="120"/>
      <c r="KXK844" s="120"/>
      <c r="KXL844" s="120"/>
      <c r="KXM844" s="120"/>
      <c r="KXN844" s="120"/>
      <c r="KXO844" s="120"/>
      <c r="KXP844" s="120"/>
      <c r="KXQ844" s="120"/>
      <c r="KXR844" s="120"/>
      <c r="KXS844" s="120"/>
      <c r="KXT844" s="120"/>
      <c r="KXU844" s="120"/>
      <c r="KXV844" s="120"/>
      <c r="KXW844" s="120"/>
      <c r="KXX844" s="120"/>
      <c r="KXY844" s="120"/>
      <c r="KXZ844" s="120"/>
      <c r="KYA844" s="120"/>
      <c r="KYB844" s="120"/>
      <c r="KYC844" s="120"/>
      <c r="KYD844" s="120"/>
      <c r="KYE844" s="120"/>
      <c r="KYF844" s="120"/>
      <c r="KYG844" s="120"/>
      <c r="KYH844" s="120"/>
      <c r="KYI844" s="120"/>
      <c r="KYJ844" s="120"/>
      <c r="KYK844" s="120"/>
      <c r="KYL844" s="120"/>
      <c r="KYM844" s="120"/>
      <c r="KYN844" s="120"/>
      <c r="KYO844" s="120"/>
      <c r="KYP844" s="120"/>
      <c r="KYQ844" s="120"/>
      <c r="KYR844" s="120"/>
      <c r="KYS844" s="120"/>
      <c r="KYT844" s="120"/>
      <c r="KYU844" s="120"/>
      <c r="KYV844" s="120"/>
      <c r="KYW844" s="120"/>
      <c r="KYX844" s="120"/>
      <c r="KYY844" s="120"/>
      <c r="KYZ844" s="120"/>
      <c r="KZA844" s="120"/>
      <c r="KZB844" s="120"/>
      <c r="KZC844" s="120"/>
      <c r="KZD844" s="120"/>
      <c r="KZE844" s="120"/>
      <c r="KZF844" s="120"/>
      <c r="KZG844" s="120"/>
      <c r="KZH844" s="120"/>
      <c r="KZI844" s="120"/>
      <c r="KZJ844" s="120"/>
      <c r="KZK844" s="120"/>
      <c r="KZL844" s="120"/>
      <c r="KZM844" s="120"/>
      <c r="KZN844" s="120"/>
      <c r="KZO844" s="120"/>
      <c r="KZP844" s="120"/>
      <c r="KZQ844" s="120"/>
      <c r="KZR844" s="120"/>
      <c r="KZS844" s="120"/>
      <c r="KZT844" s="120"/>
      <c r="KZU844" s="120"/>
      <c r="KZV844" s="120"/>
      <c r="KZW844" s="120"/>
      <c r="KZX844" s="120"/>
      <c r="KZY844" s="120"/>
      <c r="KZZ844" s="120"/>
      <c r="LAA844" s="120"/>
      <c r="LAB844" s="120"/>
      <c r="LAC844" s="120"/>
      <c r="LAD844" s="120"/>
      <c r="LAE844" s="120"/>
      <c r="LAF844" s="120"/>
      <c r="LAG844" s="120"/>
      <c r="LAH844" s="120"/>
      <c r="LAI844" s="120"/>
      <c r="LAJ844" s="120"/>
      <c r="LAK844" s="120"/>
      <c r="LAL844" s="120"/>
      <c r="LAM844" s="120"/>
      <c r="LAN844" s="120"/>
      <c r="LAO844" s="120"/>
      <c r="LAP844" s="120"/>
      <c r="LAQ844" s="120"/>
      <c r="LAR844" s="120"/>
      <c r="LAS844" s="120"/>
      <c r="LAT844" s="120"/>
      <c r="LAU844" s="120"/>
      <c r="LAV844" s="120"/>
      <c r="LAW844" s="120"/>
      <c r="LAX844" s="120"/>
      <c r="LAY844" s="120"/>
      <c r="LAZ844" s="120"/>
      <c r="LBA844" s="120"/>
      <c r="LBB844" s="120"/>
      <c r="LBC844" s="120"/>
      <c r="LBD844" s="120"/>
      <c r="LBE844" s="120"/>
      <c r="LBF844" s="120"/>
      <c r="LBG844" s="120"/>
      <c r="LBH844" s="120"/>
      <c r="LBI844" s="120"/>
      <c r="LBJ844" s="120"/>
      <c r="LBK844" s="120"/>
      <c r="LBL844" s="120"/>
      <c r="LBM844" s="120"/>
      <c r="LBN844" s="120"/>
      <c r="LBO844" s="120"/>
      <c r="LBP844" s="120"/>
      <c r="LBQ844" s="120"/>
      <c r="LBR844" s="120"/>
      <c r="LBS844" s="120"/>
      <c r="LBT844" s="120"/>
      <c r="LBU844" s="120"/>
      <c r="LBV844" s="120"/>
      <c r="LBW844" s="120"/>
      <c r="LBX844" s="120"/>
      <c r="LBY844" s="120"/>
      <c r="LBZ844" s="120"/>
      <c r="LCA844" s="120"/>
      <c r="LCB844" s="120"/>
      <c r="LCC844" s="120"/>
      <c r="LCD844" s="120"/>
      <c r="LCE844" s="120"/>
      <c r="LCF844" s="120"/>
      <c r="LCG844" s="120"/>
      <c r="LCH844" s="120"/>
      <c r="LCI844" s="120"/>
      <c r="LCJ844" s="120"/>
      <c r="LCK844" s="120"/>
      <c r="LCL844" s="120"/>
      <c r="LCM844" s="120"/>
      <c r="LCN844" s="120"/>
      <c r="LCO844" s="120"/>
      <c r="LCP844" s="120"/>
      <c r="LCQ844" s="120"/>
      <c r="LCR844" s="120"/>
      <c r="LCS844" s="120"/>
      <c r="LCT844" s="120"/>
      <c r="LCU844" s="120"/>
      <c r="LCV844" s="120"/>
      <c r="LCW844" s="120"/>
      <c r="LCX844" s="120"/>
      <c r="LCY844" s="120"/>
      <c r="LCZ844" s="120"/>
      <c r="LDA844" s="120"/>
      <c r="LDB844" s="120"/>
      <c r="LDC844" s="120"/>
      <c r="LDD844" s="120"/>
      <c r="LDE844" s="120"/>
      <c r="LDF844" s="120"/>
      <c r="LDG844" s="120"/>
      <c r="LDH844" s="120"/>
      <c r="LDI844" s="120"/>
      <c r="LDJ844" s="120"/>
      <c r="LDK844" s="120"/>
      <c r="LDL844" s="120"/>
      <c r="LDM844" s="120"/>
      <c r="LDN844" s="120"/>
      <c r="LDO844" s="120"/>
      <c r="LDP844" s="120"/>
      <c r="LDQ844" s="120"/>
      <c r="LDR844" s="120"/>
      <c r="LDS844" s="120"/>
      <c r="LDT844" s="120"/>
      <c r="LDU844" s="120"/>
      <c r="LDV844" s="120"/>
      <c r="LDW844" s="120"/>
      <c r="LDX844" s="120"/>
      <c r="LDY844" s="120"/>
      <c r="LDZ844" s="120"/>
      <c r="LEA844" s="120"/>
      <c r="LEB844" s="120"/>
      <c r="LEC844" s="120"/>
      <c r="LED844" s="120"/>
      <c r="LEE844" s="120"/>
      <c r="LEF844" s="120"/>
      <c r="LEG844" s="120"/>
      <c r="LEH844" s="120"/>
      <c r="LEI844" s="120"/>
      <c r="LEJ844" s="120"/>
      <c r="LEK844" s="120"/>
      <c r="LEL844" s="120"/>
      <c r="LEM844" s="120"/>
      <c r="LEN844" s="120"/>
      <c r="LEO844" s="120"/>
      <c r="LEP844" s="120"/>
      <c r="LEQ844" s="120"/>
      <c r="LER844" s="120"/>
      <c r="LES844" s="120"/>
      <c r="LET844" s="120"/>
      <c r="LEU844" s="120"/>
      <c r="LEV844" s="120"/>
      <c r="LEW844" s="120"/>
      <c r="LEX844" s="120"/>
      <c r="LEY844" s="120"/>
      <c r="LEZ844" s="120"/>
      <c r="LFA844" s="120"/>
      <c r="LFB844" s="120"/>
      <c r="LFC844" s="120"/>
      <c r="LFD844" s="120"/>
      <c r="LFE844" s="120"/>
      <c r="LFF844" s="120"/>
      <c r="LFG844" s="120"/>
      <c r="LFH844" s="120"/>
      <c r="LFI844" s="120"/>
      <c r="LFJ844" s="120"/>
      <c r="LFK844" s="120"/>
      <c r="LFL844" s="120"/>
      <c r="LFM844" s="120"/>
      <c r="LFN844" s="120"/>
      <c r="LFO844" s="120"/>
      <c r="LFP844" s="120"/>
      <c r="LFQ844" s="120"/>
      <c r="LFR844" s="120"/>
      <c r="LFS844" s="120"/>
      <c r="LFT844" s="120"/>
      <c r="LFU844" s="120"/>
      <c r="LFV844" s="120"/>
      <c r="LFW844" s="120"/>
      <c r="LFX844" s="120"/>
      <c r="LFY844" s="120"/>
      <c r="LFZ844" s="120"/>
      <c r="LGA844" s="120"/>
      <c r="LGB844" s="120"/>
      <c r="LGC844" s="120"/>
      <c r="LGD844" s="120"/>
      <c r="LGE844" s="120"/>
      <c r="LGF844" s="120"/>
      <c r="LGG844" s="120"/>
      <c r="LGH844" s="120"/>
      <c r="LGI844" s="120"/>
      <c r="LGJ844" s="120"/>
      <c r="LGK844" s="120"/>
      <c r="LGL844" s="120"/>
      <c r="LGM844" s="120"/>
      <c r="LGN844" s="120"/>
      <c r="LGO844" s="120"/>
      <c r="LGP844" s="120"/>
      <c r="LGQ844" s="120"/>
      <c r="LGR844" s="120"/>
      <c r="LGS844" s="120"/>
      <c r="LGT844" s="120"/>
      <c r="LGU844" s="120"/>
      <c r="LGV844" s="120"/>
      <c r="LGW844" s="120"/>
      <c r="LGX844" s="120"/>
      <c r="LGY844" s="120"/>
      <c r="LGZ844" s="120"/>
      <c r="LHA844" s="120"/>
      <c r="LHB844" s="120"/>
      <c r="LHC844" s="120"/>
      <c r="LHD844" s="120"/>
      <c r="LHE844" s="120"/>
      <c r="LHF844" s="120"/>
      <c r="LHG844" s="120"/>
      <c r="LHH844" s="120"/>
      <c r="LHI844" s="120"/>
      <c r="LHJ844" s="120"/>
      <c r="LHK844" s="120"/>
      <c r="LHL844" s="120"/>
      <c r="LHM844" s="120"/>
      <c r="LHN844" s="120"/>
      <c r="LHO844" s="120"/>
      <c r="LHP844" s="120"/>
      <c r="LHQ844" s="120"/>
      <c r="LHR844" s="120"/>
      <c r="LHS844" s="120"/>
      <c r="LHT844" s="120"/>
      <c r="LHU844" s="120"/>
      <c r="LHV844" s="120"/>
      <c r="LHW844" s="120"/>
      <c r="LHX844" s="120"/>
      <c r="LHY844" s="120"/>
      <c r="LHZ844" s="120"/>
      <c r="LIA844" s="120"/>
      <c r="LIB844" s="120"/>
      <c r="LIC844" s="120"/>
      <c r="LID844" s="120"/>
      <c r="LIE844" s="120"/>
      <c r="LIF844" s="120"/>
      <c r="LIG844" s="120"/>
      <c r="LIH844" s="120"/>
      <c r="LII844" s="120"/>
      <c r="LIJ844" s="120"/>
      <c r="LIK844" s="120"/>
      <c r="LIL844" s="120"/>
      <c r="LIM844" s="120"/>
      <c r="LIN844" s="120"/>
      <c r="LIO844" s="120"/>
      <c r="LIP844" s="120"/>
      <c r="LIQ844" s="120"/>
      <c r="LIR844" s="120"/>
      <c r="LIS844" s="120"/>
      <c r="LIT844" s="120"/>
      <c r="LIU844" s="120"/>
      <c r="LIV844" s="120"/>
      <c r="LIW844" s="120"/>
      <c r="LIX844" s="120"/>
      <c r="LIY844" s="120"/>
      <c r="LIZ844" s="120"/>
      <c r="LJA844" s="120"/>
      <c r="LJB844" s="120"/>
      <c r="LJC844" s="120"/>
      <c r="LJD844" s="120"/>
      <c r="LJE844" s="120"/>
      <c r="LJF844" s="120"/>
      <c r="LJG844" s="120"/>
      <c r="LJH844" s="120"/>
      <c r="LJI844" s="120"/>
      <c r="LJJ844" s="120"/>
      <c r="LJK844" s="120"/>
      <c r="LJL844" s="120"/>
      <c r="LJM844" s="120"/>
      <c r="LJN844" s="120"/>
      <c r="LJO844" s="120"/>
      <c r="LJP844" s="120"/>
      <c r="LJQ844" s="120"/>
      <c r="LJR844" s="120"/>
      <c r="LJS844" s="120"/>
      <c r="LJT844" s="120"/>
      <c r="LJU844" s="120"/>
      <c r="LJV844" s="120"/>
      <c r="LJW844" s="120"/>
      <c r="LJX844" s="120"/>
      <c r="LJY844" s="120"/>
      <c r="LJZ844" s="120"/>
      <c r="LKA844" s="120"/>
      <c r="LKB844" s="120"/>
      <c r="LKC844" s="120"/>
      <c r="LKD844" s="120"/>
      <c r="LKE844" s="120"/>
      <c r="LKF844" s="120"/>
      <c r="LKG844" s="120"/>
      <c r="LKH844" s="120"/>
      <c r="LKI844" s="120"/>
      <c r="LKJ844" s="120"/>
      <c r="LKK844" s="120"/>
      <c r="LKL844" s="120"/>
      <c r="LKM844" s="120"/>
      <c r="LKN844" s="120"/>
      <c r="LKO844" s="120"/>
      <c r="LKP844" s="120"/>
      <c r="LKQ844" s="120"/>
      <c r="LKR844" s="120"/>
      <c r="LKS844" s="120"/>
      <c r="LKT844" s="120"/>
      <c r="LKU844" s="120"/>
      <c r="LKV844" s="120"/>
      <c r="LKW844" s="120"/>
      <c r="LKX844" s="120"/>
      <c r="LKY844" s="120"/>
      <c r="LKZ844" s="120"/>
      <c r="LLA844" s="120"/>
      <c r="LLB844" s="120"/>
      <c r="LLC844" s="120"/>
      <c r="LLD844" s="120"/>
      <c r="LLE844" s="120"/>
      <c r="LLF844" s="120"/>
      <c r="LLG844" s="120"/>
      <c r="LLH844" s="120"/>
      <c r="LLI844" s="120"/>
      <c r="LLJ844" s="120"/>
      <c r="LLK844" s="120"/>
      <c r="LLL844" s="120"/>
      <c r="LLM844" s="120"/>
      <c r="LLN844" s="120"/>
      <c r="LLO844" s="120"/>
      <c r="LLP844" s="120"/>
      <c r="LLQ844" s="120"/>
      <c r="LLR844" s="120"/>
      <c r="LLS844" s="120"/>
      <c r="LLT844" s="120"/>
      <c r="LLU844" s="120"/>
      <c r="LLV844" s="120"/>
      <c r="LLW844" s="120"/>
      <c r="LLX844" s="120"/>
      <c r="LLY844" s="120"/>
      <c r="LLZ844" s="120"/>
      <c r="LMA844" s="120"/>
      <c r="LMB844" s="120"/>
      <c r="LMC844" s="120"/>
      <c r="LMD844" s="120"/>
      <c r="LME844" s="120"/>
      <c r="LMF844" s="120"/>
      <c r="LMG844" s="120"/>
      <c r="LMH844" s="120"/>
      <c r="LMI844" s="120"/>
      <c r="LMJ844" s="120"/>
      <c r="LMK844" s="120"/>
      <c r="LML844" s="120"/>
      <c r="LMM844" s="120"/>
      <c r="LMN844" s="120"/>
      <c r="LMO844" s="120"/>
      <c r="LMP844" s="120"/>
      <c r="LMQ844" s="120"/>
      <c r="LMR844" s="120"/>
      <c r="LMS844" s="120"/>
      <c r="LMT844" s="120"/>
      <c r="LMU844" s="120"/>
      <c r="LMV844" s="120"/>
      <c r="LMW844" s="120"/>
      <c r="LMX844" s="120"/>
      <c r="LMY844" s="120"/>
      <c r="LMZ844" s="120"/>
      <c r="LNA844" s="120"/>
      <c r="LNB844" s="120"/>
      <c r="LNC844" s="120"/>
      <c r="LND844" s="120"/>
      <c r="LNE844" s="120"/>
      <c r="LNF844" s="120"/>
      <c r="LNG844" s="120"/>
      <c r="LNH844" s="120"/>
      <c r="LNI844" s="120"/>
      <c r="LNJ844" s="120"/>
      <c r="LNK844" s="120"/>
      <c r="LNL844" s="120"/>
      <c r="LNM844" s="120"/>
      <c r="LNN844" s="120"/>
      <c r="LNO844" s="120"/>
      <c r="LNP844" s="120"/>
      <c r="LNQ844" s="120"/>
      <c r="LNR844" s="120"/>
      <c r="LNS844" s="120"/>
      <c r="LNT844" s="120"/>
      <c r="LNU844" s="120"/>
      <c r="LNV844" s="120"/>
      <c r="LNW844" s="120"/>
      <c r="LNX844" s="120"/>
      <c r="LNY844" s="120"/>
      <c r="LNZ844" s="120"/>
      <c r="LOA844" s="120"/>
      <c r="LOB844" s="120"/>
      <c r="LOC844" s="120"/>
      <c r="LOD844" s="120"/>
      <c r="LOE844" s="120"/>
      <c r="LOF844" s="120"/>
      <c r="LOG844" s="120"/>
      <c r="LOH844" s="120"/>
      <c r="LOI844" s="120"/>
      <c r="LOJ844" s="120"/>
      <c r="LOK844" s="120"/>
      <c r="LOL844" s="120"/>
      <c r="LOM844" s="120"/>
      <c r="LON844" s="120"/>
      <c r="LOO844" s="120"/>
      <c r="LOP844" s="120"/>
      <c r="LOQ844" s="120"/>
      <c r="LOR844" s="120"/>
      <c r="LOS844" s="120"/>
      <c r="LOT844" s="120"/>
      <c r="LOU844" s="120"/>
      <c r="LOV844" s="120"/>
      <c r="LOW844" s="120"/>
      <c r="LOX844" s="120"/>
      <c r="LOY844" s="120"/>
      <c r="LOZ844" s="120"/>
      <c r="LPA844" s="120"/>
      <c r="LPB844" s="120"/>
      <c r="LPC844" s="120"/>
      <c r="LPD844" s="120"/>
      <c r="LPE844" s="120"/>
      <c r="LPF844" s="120"/>
      <c r="LPG844" s="120"/>
      <c r="LPH844" s="120"/>
      <c r="LPI844" s="120"/>
      <c r="LPJ844" s="120"/>
      <c r="LPK844" s="120"/>
      <c r="LPL844" s="120"/>
      <c r="LPM844" s="120"/>
      <c r="LPN844" s="120"/>
      <c r="LPO844" s="120"/>
      <c r="LPP844" s="120"/>
      <c r="LPQ844" s="120"/>
      <c r="LPR844" s="120"/>
      <c r="LPS844" s="120"/>
      <c r="LPT844" s="120"/>
      <c r="LPU844" s="120"/>
      <c r="LPV844" s="120"/>
      <c r="LPW844" s="120"/>
      <c r="LPX844" s="120"/>
      <c r="LPY844" s="120"/>
      <c r="LPZ844" s="120"/>
      <c r="LQA844" s="120"/>
      <c r="LQB844" s="120"/>
      <c r="LQC844" s="120"/>
      <c r="LQD844" s="120"/>
      <c r="LQE844" s="120"/>
      <c r="LQF844" s="120"/>
      <c r="LQG844" s="120"/>
      <c r="LQH844" s="120"/>
      <c r="LQI844" s="120"/>
      <c r="LQJ844" s="120"/>
      <c r="LQK844" s="120"/>
      <c r="LQL844" s="120"/>
      <c r="LQM844" s="120"/>
      <c r="LQN844" s="120"/>
      <c r="LQO844" s="120"/>
      <c r="LQP844" s="120"/>
      <c r="LQQ844" s="120"/>
      <c r="LQR844" s="120"/>
      <c r="LQS844" s="120"/>
      <c r="LQT844" s="120"/>
      <c r="LQU844" s="120"/>
      <c r="LQV844" s="120"/>
      <c r="LQW844" s="120"/>
      <c r="LQX844" s="120"/>
      <c r="LQY844" s="120"/>
      <c r="LQZ844" s="120"/>
      <c r="LRA844" s="120"/>
      <c r="LRB844" s="120"/>
      <c r="LRC844" s="120"/>
      <c r="LRD844" s="120"/>
      <c r="LRE844" s="120"/>
      <c r="LRF844" s="120"/>
      <c r="LRG844" s="120"/>
      <c r="LRH844" s="120"/>
      <c r="LRI844" s="120"/>
      <c r="LRJ844" s="120"/>
      <c r="LRK844" s="120"/>
      <c r="LRL844" s="120"/>
      <c r="LRM844" s="120"/>
      <c r="LRN844" s="120"/>
      <c r="LRO844" s="120"/>
      <c r="LRP844" s="120"/>
      <c r="LRQ844" s="120"/>
      <c r="LRR844" s="120"/>
      <c r="LRS844" s="120"/>
      <c r="LRT844" s="120"/>
      <c r="LRU844" s="120"/>
      <c r="LRV844" s="120"/>
      <c r="LRW844" s="120"/>
      <c r="LRX844" s="120"/>
      <c r="LRY844" s="120"/>
      <c r="LRZ844" s="120"/>
      <c r="LSA844" s="120"/>
      <c r="LSB844" s="120"/>
      <c r="LSC844" s="120"/>
      <c r="LSD844" s="120"/>
      <c r="LSE844" s="120"/>
      <c r="LSF844" s="120"/>
      <c r="LSG844" s="120"/>
      <c r="LSH844" s="120"/>
      <c r="LSI844" s="120"/>
      <c r="LSJ844" s="120"/>
      <c r="LSK844" s="120"/>
      <c r="LSL844" s="120"/>
      <c r="LSM844" s="120"/>
      <c r="LSN844" s="120"/>
      <c r="LSO844" s="120"/>
      <c r="LSP844" s="120"/>
      <c r="LSQ844" s="120"/>
      <c r="LSR844" s="120"/>
      <c r="LSS844" s="120"/>
      <c r="LST844" s="120"/>
      <c r="LSU844" s="120"/>
      <c r="LSV844" s="120"/>
      <c r="LSW844" s="120"/>
      <c r="LSX844" s="120"/>
      <c r="LSY844" s="120"/>
      <c r="LSZ844" s="120"/>
      <c r="LTA844" s="120"/>
      <c r="LTB844" s="120"/>
      <c r="LTC844" s="120"/>
      <c r="LTD844" s="120"/>
      <c r="LTE844" s="120"/>
      <c r="LTF844" s="120"/>
      <c r="LTG844" s="120"/>
      <c r="LTH844" s="120"/>
      <c r="LTI844" s="120"/>
      <c r="LTJ844" s="120"/>
      <c r="LTK844" s="120"/>
      <c r="LTL844" s="120"/>
      <c r="LTM844" s="120"/>
      <c r="LTN844" s="120"/>
      <c r="LTO844" s="120"/>
      <c r="LTP844" s="120"/>
      <c r="LTQ844" s="120"/>
      <c r="LTR844" s="120"/>
      <c r="LTS844" s="120"/>
      <c r="LTT844" s="120"/>
      <c r="LTU844" s="120"/>
      <c r="LTV844" s="120"/>
      <c r="LTW844" s="120"/>
      <c r="LTX844" s="120"/>
      <c r="LTY844" s="120"/>
      <c r="LTZ844" s="120"/>
      <c r="LUA844" s="120"/>
      <c r="LUB844" s="120"/>
      <c r="LUC844" s="120"/>
      <c r="LUD844" s="120"/>
      <c r="LUE844" s="120"/>
      <c r="LUF844" s="120"/>
      <c r="LUG844" s="120"/>
      <c r="LUH844" s="120"/>
      <c r="LUI844" s="120"/>
      <c r="LUJ844" s="120"/>
      <c r="LUK844" s="120"/>
      <c r="LUL844" s="120"/>
      <c r="LUM844" s="120"/>
      <c r="LUN844" s="120"/>
      <c r="LUO844" s="120"/>
      <c r="LUP844" s="120"/>
      <c r="LUQ844" s="120"/>
      <c r="LUR844" s="120"/>
      <c r="LUS844" s="120"/>
      <c r="LUT844" s="120"/>
      <c r="LUU844" s="120"/>
      <c r="LUV844" s="120"/>
      <c r="LUW844" s="120"/>
      <c r="LUX844" s="120"/>
      <c r="LUY844" s="120"/>
      <c r="LUZ844" s="120"/>
      <c r="LVA844" s="120"/>
      <c r="LVB844" s="120"/>
      <c r="LVC844" s="120"/>
      <c r="LVD844" s="120"/>
      <c r="LVE844" s="120"/>
      <c r="LVF844" s="120"/>
      <c r="LVG844" s="120"/>
      <c r="LVH844" s="120"/>
      <c r="LVI844" s="120"/>
      <c r="LVJ844" s="120"/>
      <c r="LVK844" s="120"/>
      <c r="LVL844" s="120"/>
      <c r="LVM844" s="120"/>
      <c r="LVN844" s="120"/>
      <c r="LVO844" s="120"/>
      <c r="LVP844" s="120"/>
      <c r="LVQ844" s="120"/>
      <c r="LVR844" s="120"/>
      <c r="LVS844" s="120"/>
      <c r="LVT844" s="120"/>
      <c r="LVU844" s="120"/>
      <c r="LVV844" s="120"/>
      <c r="LVW844" s="120"/>
      <c r="LVX844" s="120"/>
      <c r="LVY844" s="120"/>
      <c r="LVZ844" s="120"/>
      <c r="LWA844" s="120"/>
      <c r="LWB844" s="120"/>
      <c r="LWC844" s="120"/>
      <c r="LWD844" s="120"/>
      <c r="LWE844" s="120"/>
      <c r="LWF844" s="120"/>
      <c r="LWG844" s="120"/>
      <c r="LWH844" s="120"/>
      <c r="LWI844" s="120"/>
      <c r="LWJ844" s="120"/>
      <c r="LWK844" s="120"/>
      <c r="LWL844" s="120"/>
      <c r="LWM844" s="120"/>
      <c r="LWN844" s="120"/>
      <c r="LWO844" s="120"/>
      <c r="LWP844" s="120"/>
      <c r="LWQ844" s="120"/>
      <c r="LWR844" s="120"/>
      <c r="LWS844" s="120"/>
      <c r="LWT844" s="120"/>
      <c r="LWU844" s="120"/>
      <c r="LWV844" s="120"/>
      <c r="LWW844" s="120"/>
      <c r="LWX844" s="120"/>
      <c r="LWY844" s="120"/>
      <c r="LWZ844" s="120"/>
      <c r="LXA844" s="120"/>
      <c r="LXB844" s="120"/>
      <c r="LXC844" s="120"/>
      <c r="LXD844" s="120"/>
      <c r="LXE844" s="120"/>
      <c r="LXF844" s="120"/>
      <c r="LXG844" s="120"/>
      <c r="LXH844" s="120"/>
      <c r="LXI844" s="120"/>
      <c r="LXJ844" s="120"/>
      <c r="LXK844" s="120"/>
      <c r="LXL844" s="120"/>
      <c r="LXM844" s="120"/>
      <c r="LXN844" s="120"/>
      <c r="LXO844" s="120"/>
      <c r="LXP844" s="120"/>
      <c r="LXQ844" s="120"/>
      <c r="LXR844" s="120"/>
      <c r="LXS844" s="120"/>
      <c r="LXT844" s="120"/>
      <c r="LXU844" s="120"/>
      <c r="LXV844" s="120"/>
      <c r="LXW844" s="120"/>
      <c r="LXX844" s="120"/>
      <c r="LXY844" s="120"/>
      <c r="LXZ844" s="120"/>
      <c r="LYA844" s="120"/>
      <c r="LYB844" s="120"/>
      <c r="LYC844" s="120"/>
      <c r="LYD844" s="120"/>
      <c r="LYE844" s="120"/>
      <c r="LYF844" s="120"/>
      <c r="LYG844" s="120"/>
      <c r="LYH844" s="120"/>
      <c r="LYI844" s="120"/>
      <c r="LYJ844" s="120"/>
      <c r="LYK844" s="120"/>
      <c r="LYL844" s="120"/>
      <c r="LYM844" s="120"/>
      <c r="LYN844" s="120"/>
      <c r="LYO844" s="120"/>
      <c r="LYP844" s="120"/>
      <c r="LYQ844" s="120"/>
      <c r="LYR844" s="120"/>
      <c r="LYS844" s="120"/>
      <c r="LYT844" s="120"/>
      <c r="LYU844" s="120"/>
      <c r="LYV844" s="120"/>
      <c r="LYW844" s="120"/>
      <c r="LYX844" s="120"/>
      <c r="LYY844" s="120"/>
      <c r="LYZ844" s="120"/>
      <c r="LZA844" s="120"/>
      <c r="LZB844" s="120"/>
      <c r="LZC844" s="120"/>
      <c r="LZD844" s="120"/>
      <c r="LZE844" s="120"/>
      <c r="LZF844" s="120"/>
      <c r="LZG844" s="120"/>
      <c r="LZH844" s="120"/>
      <c r="LZI844" s="120"/>
      <c r="LZJ844" s="120"/>
      <c r="LZK844" s="120"/>
      <c r="LZL844" s="120"/>
      <c r="LZM844" s="120"/>
      <c r="LZN844" s="120"/>
      <c r="LZO844" s="120"/>
      <c r="LZP844" s="120"/>
      <c r="LZQ844" s="120"/>
      <c r="LZR844" s="120"/>
      <c r="LZS844" s="120"/>
      <c r="LZT844" s="120"/>
      <c r="LZU844" s="120"/>
      <c r="LZV844" s="120"/>
      <c r="LZW844" s="120"/>
      <c r="LZX844" s="120"/>
      <c r="LZY844" s="120"/>
      <c r="LZZ844" s="120"/>
      <c r="MAA844" s="120"/>
      <c r="MAB844" s="120"/>
      <c r="MAC844" s="120"/>
      <c r="MAD844" s="120"/>
      <c r="MAE844" s="120"/>
      <c r="MAF844" s="120"/>
      <c r="MAG844" s="120"/>
      <c r="MAH844" s="120"/>
      <c r="MAI844" s="120"/>
      <c r="MAJ844" s="120"/>
      <c r="MAK844" s="120"/>
      <c r="MAL844" s="120"/>
      <c r="MAM844" s="120"/>
      <c r="MAN844" s="120"/>
      <c r="MAO844" s="120"/>
      <c r="MAP844" s="120"/>
      <c r="MAQ844" s="120"/>
      <c r="MAR844" s="120"/>
      <c r="MAS844" s="120"/>
      <c r="MAT844" s="120"/>
      <c r="MAU844" s="120"/>
      <c r="MAV844" s="120"/>
      <c r="MAW844" s="120"/>
      <c r="MAX844" s="120"/>
      <c r="MAY844" s="120"/>
      <c r="MAZ844" s="120"/>
      <c r="MBA844" s="120"/>
      <c r="MBB844" s="120"/>
      <c r="MBC844" s="120"/>
      <c r="MBD844" s="120"/>
      <c r="MBE844" s="120"/>
      <c r="MBF844" s="120"/>
      <c r="MBG844" s="120"/>
      <c r="MBH844" s="120"/>
      <c r="MBI844" s="120"/>
      <c r="MBJ844" s="120"/>
      <c r="MBK844" s="120"/>
      <c r="MBL844" s="120"/>
      <c r="MBM844" s="120"/>
      <c r="MBN844" s="120"/>
      <c r="MBO844" s="120"/>
      <c r="MBP844" s="120"/>
      <c r="MBQ844" s="120"/>
      <c r="MBR844" s="120"/>
      <c r="MBS844" s="120"/>
      <c r="MBT844" s="120"/>
      <c r="MBU844" s="120"/>
      <c r="MBV844" s="120"/>
      <c r="MBW844" s="120"/>
      <c r="MBX844" s="120"/>
      <c r="MBY844" s="120"/>
      <c r="MBZ844" s="120"/>
      <c r="MCA844" s="120"/>
      <c r="MCB844" s="120"/>
      <c r="MCC844" s="120"/>
      <c r="MCD844" s="120"/>
      <c r="MCE844" s="120"/>
      <c r="MCF844" s="120"/>
      <c r="MCG844" s="120"/>
      <c r="MCH844" s="120"/>
      <c r="MCI844" s="120"/>
      <c r="MCJ844" s="120"/>
      <c r="MCK844" s="120"/>
      <c r="MCL844" s="120"/>
      <c r="MCM844" s="120"/>
      <c r="MCN844" s="120"/>
      <c r="MCO844" s="120"/>
      <c r="MCP844" s="120"/>
      <c r="MCQ844" s="120"/>
      <c r="MCR844" s="120"/>
      <c r="MCS844" s="120"/>
      <c r="MCT844" s="120"/>
      <c r="MCU844" s="120"/>
      <c r="MCV844" s="120"/>
      <c r="MCW844" s="120"/>
      <c r="MCX844" s="120"/>
      <c r="MCY844" s="120"/>
      <c r="MCZ844" s="120"/>
      <c r="MDA844" s="120"/>
      <c r="MDB844" s="120"/>
      <c r="MDC844" s="120"/>
      <c r="MDD844" s="120"/>
      <c r="MDE844" s="120"/>
      <c r="MDF844" s="120"/>
      <c r="MDG844" s="120"/>
      <c r="MDH844" s="120"/>
      <c r="MDI844" s="120"/>
      <c r="MDJ844" s="120"/>
      <c r="MDK844" s="120"/>
      <c r="MDL844" s="120"/>
      <c r="MDM844" s="120"/>
      <c r="MDN844" s="120"/>
      <c r="MDO844" s="120"/>
      <c r="MDP844" s="120"/>
      <c r="MDQ844" s="120"/>
      <c r="MDR844" s="120"/>
      <c r="MDS844" s="120"/>
      <c r="MDT844" s="120"/>
      <c r="MDU844" s="120"/>
      <c r="MDV844" s="120"/>
      <c r="MDW844" s="120"/>
      <c r="MDX844" s="120"/>
      <c r="MDY844" s="120"/>
      <c r="MDZ844" s="120"/>
      <c r="MEA844" s="120"/>
      <c r="MEB844" s="120"/>
      <c r="MEC844" s="120"/>
      <c r="MED844" s="120"/>
      <c r="MEE844" s="120"/>
      <c r="MEF844" s="120"/>
      <c r="MEG844" s="120"/>
      <c r="MEH844" s="120"/>
      <c r="MEI844" s="120"/>
      <c r="MEJ844" s="120"/>
      <c r="MEK844" s="120"/>
      <c r="MEL844" s="120"/>
      <c r="MEM844" s="120"/>
      <c r="MEN844" s="120"/>
      <c r="MEO844" s="120"/>
      <c r="MEP844" s="120"/>
      <c r="MEQ844" s="120"/>
      <c r="MER844" s="120"/>
      <c r="MES844" s="120"/>
      <c r="MET844" s="120"/>
      <c r="MEU844" s="120"/>
      <c r="MEV844" s="120"/>
      <c r="MEW844" s="120"/>
      <c r="MEX844" s="120"/>
      <c r="MEY844" s="120"/>
      <c r="MEZ844" s="120"/>
      <c r="MFA844" s="120"/>
      <c r="MFB844" s="120"/>
      <c r="MFC844" s="120"/>
      <c r="MFD844" s="120"/>
      <c r="MFE844" s="120"/>
      <c r="MFF844" s="120"/>
      <c r="MFG844" s="120"/>
      <c r="MFH844" s="120"/>
      <c r="MFI844" s="120"/>
      <c r="MFJ844" s="120"/>
      <c r="MFK844" s="120"/>
      <c r="MFL844" s="120"/>
      <c r="MFM844" s="120"/>
      <c r="MFN844" s="120"/>
      <c r="MFO844" s="120"/>
      <c r="MFP844" s="120"/>
      <c r="MFQ844" s="120"/>
      <c r="MFR844" s="120"/>
      <c r="MFS844" s="120"/>
      <c r="MFT844" s="120"/>
      <c r="MFU844" s="120"/>
      <c r="MFV844" s="120"/>
      <c r="MFW844" s="120"/>
      <c r="MFX844" s="120"/>
      <c r="MFY844" s="120"/>
      <c r="MFZ844" s="120"/>
      <c r="MGA844" s="120"/>
      <c r="MGB844" s="120"/>
      <c r="MGC844" s="120"/>
      <c r="MGD844" s="120"/>
      <c r="MGE844" s="120"/>
      <c r="MGF844" s="120"/>
      <c r="MGG844" s="120"/>
      <c r="MGH844" s="120"/>
      <c r="MGI844" s="120"/>
      <c r="MGJ844" s="120"/>
      <c r="MGK844" s="120"/>
      <c r="MGL844" s="120"/>
      <c r="MGM844" s="120"/>
      <c r="MGN844" s="120"/>
      <c r="MGO844" s="120"/>
      <c r="MGP844" s="120"/>
      <c r="MGQ844" s="120"/>
      <c r="MGR844" s="120"/>
      <c r="MGS844" s="120"/>
      <c r="MGT844" s="120"/>
      <c r="MGU844" s="120"/>
      <c r="MGV844" s="120"/>
      <c r="MGW844" s="120"/>
      <c r="MGX844" s="120"/>
      <c r="MGY844" s="120"/>
      <c r="MGZ844" s="120"/>
      <c r="MHA844" s="120"/>
      <c r="MHB844" s="120"/>
      <c r="MHC844" s="120"/>
      <c r="MHD844" s="120"/>
      <c r="MHE844" s="120"/>
      <c r="MHF844" s="120"/>
      <c r="MHG844" s="120"/>
      <c r="MHH844" s="120"/>
      <c r="MHI844" s="120"/>
      <c r="MHJ844" s="120"/>
      <c r="MHK844" s="120"/>
      <c r="MHL844" s="120"/>
      <c r="MHM844" s="120"/>
      <c r="MHN844" s="120"/>
      <c r="MHO844" s="120"/>
      <c r="MHP844" s="120"/>
      <c r="MHQ844" s="120"/>
      <c r="MHR844" s="120"/>
      <c r="MHS844" s="120"/>
      <c r="MHT844" s="120"/>
      <c r="MHU844" s="120"/>
      <c r="MHV844" s="120"/>
      <c r="MHW844" s="120"/>
      <c r="MHX844" s="120"/>
      <c r="MHY844" s="120"/>
      <c r="MHZ844" s="120"/>
      <c r="MIA844" s="120"/>
      <c r="MIB844" s="120"/>
      <c r="MIC844" s="120"/>
      <c r="MID844" s="120"/>
      <c r="MIE844" s="120"/>
      <c r="MIF844" s="120"/>
      <c r="MIG844" s="120"/>
      <c r="MIH844" s="120"/>
      <c r="MII844" s="120"/>
      <c r="MIJ844" s="120"/>
      <c r="MIK844" s="120"/>
      <c r="MIL844" s="120"/>
      <c r="MIM844" s="120"/>
      <c r="MIN844" s="120"/>
      <c r="MIO844" s="120"/>
      <c r="MIP844" s="120"/>
      <c r="MIQ844" s="120"/>
      <c r="MIR844" s="120"/>
      <c r="MIS844" s="120"/>
      <c r="MIT844" s="120"/>
      <c r="MIU844" s="120"/>
      <c r="MIV844" s="120"/>
      <c r="MIW844" s="120"/>
      <c r="MIX844" s="120"/>
      <c r="MIY844" s="120"/>
      <c r="MIZ844" s="120"/>
      <c r="MJA844" s="120"/>
      <c r="MJB844" s="120"/>
      <c r="MJC844" s="120"/>
      <c r="MJD844" s="120"/>
      <c r="MJE844" s="120"/>
      <c r="MJF844" s="120"/>
      <c r="MJG844" s="120"/>
      <c r="MJH844" s="120"/>
      <c r="MJI844" s="120"/>
      <c r="MJJ844" s="120"/>
      <c r="MJK844" s="120"/>
      <c r="MJL844" s="120"/>
      <c r="MJM844" s="120"/>
      <c r="MJN844" s="120"/>
      <c r="MJO844" s="120"/>
      <c r="MJP844" s="120"/>
      <c r="MJQ844" s="120"/>
      <c r="MJR844" s="120"/>
      <c r="MJS844" s="120"/>
      <c r="MJT844" s="120"/>
      <c r="MJU844" s="120"/>
      <c r="MJV844" s="120"/>
      <c r="MJW844" s="120"/>
      <c r="MJX844" s="120"/>
      <c r="MJY844" s="120"/>
      <c r="MJZ844" s="120"/>
      <c r="MKA844" s="120"/>
      <c r="MKB844" s="120"/>
      <c r="MKC844" s="120"/>
      <c r="MKD844" s="120"/>
      <c r="MKE844" s="120"/>
      <c r="MKF844" s="120"/>
      <c r="MKG844" s="120"/>
      <c r="MKH844" s="120"/>
      <c r="MKI844" s="120"/>
      <c r="MKJ844" s="120"/>
      <c r="MKK844" s="120"/>
      <c r="MKL844" s="120"/>
      <c r="MKM844" s="120"/>
      <c r="MKN844" s="120"/>
      <c r="MKO844" s="120"/>
      <c r="MKP844" s="120"/>
      <c r="MKQ844" s="120"/>
      <c r="MKR844" s="120"/>
      <c r="MKS844" s="120"/>
      <c r="MKT844" s="120"/>
      <c r="MKU844" s="120"/>
      <c r="MKV844" s="120"/>
      <c r="MKW844" s="120"/>
      <c r="MKX844" s="120"/>
      <c r="MKY844" s="120"/>
      <c r="MKZ844" s="120"/>
      <c r="MLA844" s="120"/>
      <c r="MLB844" s="120"/>
      <c r="MLC844" s="120"/>
      <c r="MLD844" s="120"/>
      <c r="MLE844" s="120"/>
      <c r="MLF844" s="120"/>
      <c r="MLG844" s="120"/>
      <c r="MLH844" s="120"/>
      <c r="MLI844" s="120"/>
      <c r="MLJ844" s="120"/>
      <c r="MLK844" s="120"/>
      <c r="MLL844" s="120"/>
      <c r="MLM844" s="120"/>
      <c r="MLN844" s="120"/>
      <c r="MLO844" s="120"/>
      <c r="MLP844" s="120"/>
      <c r="MLQ844" s="120"/>
      <c r="MLR844" s="120"/>
      <c r="MLS844" s="120"/>
      <c r="MLT844" s="120"/>
      <c r="MLU844" s="120"/>
      <c r="MLV844" s="120"/>
      <c r="MLW844" s="120"/>
      <c r="MLX844" s="120"/>
      <c r="MLY844" s="120"/>
      <c r="MLZ844" s="120"/>
      <c r="MMA844" s="120"/>
      <c r="MMB844" s="120"/>
      <c r="MMC844" s="120"/>
      <c r="MMD844" s="120"/>
      <c r="MME844" s="120"/>
      <c r="MMF844" s="120"/>
      <c r="MMG844" s="120"/>
      <c r="MMH844" s="120"/>
      <c r="MMI844" s="120"/>
      <c r="MMJ844" s="120"/>
      <c r="MMK844" s="120"/>
      <c r="MML844" s="120"/>
      <c r="MMM844" s="120"/>
      <c r="MMN844" s="120"/>
      <c r="MMO844" s="120"/>
      <c r="MMP844" s="120"/>
      <c r="MMQ844" s="120"/>
      <c r="MMR844" s="120"/>
      <c r="MMS844" s="120"/>
      <c r="MMT844" s="120"/>
      <c r="MMU844" s="120"/>
      <c r="MMV844" s="120"/>
      <c r="MMW844" s="120"/>
      <c r="MMX844" s="120"/>
      <c r="MMY844" s="120"/>
      <c r="MMZ844" s="120"/>
      <c r="MNA844" s="120"/>
      <c r="MNB844" s="120"/>
      <c r="MNC844" s="120"/>
      <c r="MND844" s="120"/>
      <c r="MNE844" s="120"/>
      <c r="MNF844" s="120"/>
      <c r="MNG844" s="120"/>
      <c r="MNH844" s="120"/>
      <c r="MNI844" s="120"/>
      <c r="MNJ844" s="120"/>
      <c r="MNK844" s="120"/>
      <c r="MNL844" s="120"/>
      <c r="MNM844" s="120"/>
      <c r="MNN844" s="120"/>
      <c r="MNO844" s="120"/>
      <c r="MNP844" s="120"/>
      <c r="MNQ844" s="120"/>
      <c r="MNR844" s="120"/>
      <c r="MNS844" s="120"/>
      <c r="MNT844" s="120"/>
      <c r="MNU844" s="120"/>
      <c r="MNV844" s="120"/>
      <c r="MNW844" s="120"/>
      <c r="MNX844" s="120"/>
      <c r="MNY844" s="120"/>
      <c r="MNZ844" s="120"/>
      <c r="MOA844" s="120"/>
      <c r="MOB844" s="120"/>
      <c r="MOC844" s="120"/>
      <c r="MOD844" s="120"/>
      <c r="MOE844" s="120"/>
      <c r="MOF844" s="120"/>
      <c r="MOG844" s="120"/>
      <c r="MOH844" s="120"/>
      <c r="MOI844" s="120"/>
      <c r="MOJ844" s="120"/>
      <c r="MOK844" s="120"/>
      <c r="MOL844" s="120"/>
      <c r="MOM844" s="120"/>
      <c r="MON844" s="120"/>
      <c r="MOO844" s="120"/>
      <c r="MOP844" s="120"/>
      <c r="MOQ844" s="120"/>
      <c r="MOR844" s="120"/>
      <c r="MOS844" s="120"/>
      <c r="MOT844" s="120"/>
      <c r="MOU844" s="120"/>
      <c r="MOV844" s="120"/>
      <c r="MOW844" s="120"/>
      <c r="MOX844" s="120"/>
      <c r="MOY844" s="120"/>
      <c r="MOZ844" s="120"/>
      <c r="MPA844" s="120"/>
      <c r="MPB844" s="120"/>
      <c r="MPC844" s="120"/>
      <c r="MPD844" s="120"/>
      <c r="MPE844" s="120"/>
      <c r="MPF844" s="120"/>
      <c r="MPG844" s="120"/>
      <c r="MPH844" s="120"/>
      <c r="MPI844" s="120"/>
      <c r="MPJ844" s="120"/>
      <c r="MPK844" s="120"/>
      <c r="MPL844" s="120"/>
      <c r="MPM844" s="120"/>
      <c r="MPN844" s="120"/>
      <c r="MPO844" s="120"/>
      <c r="MPP844" s="120"/>
      <c r="MPQ844" s="120"/>
      <c r="MPR844" s="120"/>
      <c r="MPS844" s="120"/>
      <c r="MPT844" s="120"/>
      <c r="MPU844" s="120"/>
      <c r="MPV844" s="120"/>
      <c r="MPW844" s="120"/>
      <c r="MPX844" s="120"/>
      <c r="MPY844" s="120"/>
      <c r="MPZ844" s="120"/>
      <c r="MQA844" s="120"/>
      <c r="MQB844" s="120"/>
      <c r="MQC844" s="120"/>
      <c r="MQD844" s="120"/>
      <c r="MQE844" s="120"/>
      <c r="MQF844" s="120"/>
      <c r="MQG844" s="120"/>
      <c r="MQH844" s="120"/>
      <c r="MQI844" s="120"/>
      <c r="MQJ844" s="120"/>
      <c r="MQK844" s="120"/>
      <c r="MQL844" s="120"/>
      <c r="MQM844" s="120"/>
      <c r="MQN844" s="120"/>
      <c r="MQO844" s="120"/>
      <c r="MQP844" s="120"/>
      <c r="MQQ844" s="120"/>
      <c r="MQR844" s="120"/>
      <c r="MQS844" s="120"/>
      <c r="MQT844" s="120"/>
      <c r="MQU844" s="120"/>
      <c r="MQV844" s="120"/>
      <c r="MQW844" s="120"/>
      <c r="MQX844" s="120"/>
      <c r="MQY844" s="120"/>
      <c r="MQZ844" s="120"/>
      <c r="MRA844" s="120"/>
      <c r="MRB844" s="120"/>
      <c r="MRC844" s="120"/>
      <c r="MRD844" s="120"/>
      <c r="MRE844" s="120"/>
      <c r="MRF844" s="120"/>
      <c r="MRG844" s="120"/>
      <c r="MRH844" s="120"/>
      <c r="MRI844" s="120"/>
      <c r="MRJ844" s="120"/>
      <c r="MRK844" s="120"/>
      <c r="MRL844" s="120"/>
      <c r="MRM844" s="120"/>
      <c r="MRN844" s="120"/>
      <c r="MRO844" s="120"/>
      <c r="MRP844" s="120"/>
      <c r="MRQ844" s="120"/>
      <c r="MRR844" s="120"/>
      <c r="MRS844" s="120"/>
      <c r="MRT844" s="120"/>
      <c r="MRU844" s="120"/>
      <c r="MRV844" s="120"/>
      <c r="MRW844" s="120"/>
      <c r="MRX844" s="120"/>
      <c r="MRY844" s="120"/>
      <c r="MRZ844" s="120"/>
      <c r="MSA844" s="120"/>
      <c r="MSB844" s="120"/>
      <c r="MSC844" s="120"/>
      <c r="MSD844" s="120"/>
      <c r="MSE844" s="120"/>
      <c r="MSF844" s="120"/>
      <c r="MSG844" s="120"/>
      <c r="MSH844" s="120"/>
      <c r="MSI844" s="120"/>
      <c r="MSJ844" s="120"/>
      <c r="MSK844" s="120"/>
      <c r="MSL844" s="120"/>
      <c r="MSM844" s="120"/>
      <c r="MSN844" s="120"/>
      <c r="MSO844" s="120"/>
      <c r="MSP844" s="120"/>
      <c r="MSQ844" s="120"/>
      <c r="MSR844" s="120"/>
      <c r="MSS844" s="120"/>
      <c r="MST844" s="120"/>
      <c r="MSU844" s="120"/>
      <c r="MSV844" s="120"/>
      <c r="MSW844" s="120"/>
      <c r="MSX844" s="120"/>
      <c r="MSY844" s="120"/>
      <c r="MSZ844" s="120"/>
      <c r="MTA844" s="120"/>
      <c r="MTB844" s="120"/>
      <c r="MTC844" s="120"/>
      <c r="MTD844" s="120"/>
      <c r="MTE844" s="120"/>
      <c r="MTF844" s="120"/>
      <c r="MTG844" s="120"/>
      <c r="MTH844" s="120"/>
      <c r="MTI844" s="120"/>
      <c r="MTJ844" s="120"/>
      <c r="MTK844" s="120"/>
      <c r="MTL844" s="120"/>
      <c r="MTM844" s="120"/>
      <c r="MTN844" s="120"/>
      <c r="MTO844" s="120"/>
      <c r="MTP844" s="120"/>
      <c r="MTQ844" s="120"/>
      <c r="MTR844" s="120"/>
      <c r="MTS844" s="120"/>
      <c r="MTT844" s="120"/>
      <c r="MTU844" s="120"/>
      <c r="MTV844" s="120"/>
      <c r="MTW844" s="120"/>
      <c r="MTX844" s="120"/>
      <c r="MTY844" s="120"/>
      <c r="MTZ844" s="120"/>
      <c r="MUA844" s="120"/>
      <c r="MUB844" s="120"/>
      <c r="MUC844" s="120"/>
      <c r="MUD844" s="120"/>
      <c r="MUE844" s="120"/>
      <c r="MUF844" s="120"/>
      <c r="MUG844" s="120"/>
      <c r="MUH844" s="120"/>
      <c r="MUI844" s="120"/>
      <c r="MUJ844" s="120"/>
      <c r="MUK844" s="120"/>
      <c r="MUL844" s="120"/>
      <c r="MUM844" s="120"/>
      <c r="MUN844" s="120"/>
      <c r="MUO844" s="120"/>
      <c r="MUP844" s="120"/>
      <c r="MUQ844" s="120"/>
      <c r="MUR844" s="120"/>
      <c r="MUS844" s="120"/>
      <c r="MUT844" s="120"/>
      <c r="MUU844" s="120"/>
      <c r="MUV844" s="120"/>
      <c r="MUW844" s="120"/>
      <c r="MUX844" s="120"/>
      <c r="MUY844" s="120"/>
      <c r="MUZ844" s="120"/>
      <c r="MVA844" s="120"/>
      <c r="MVB844" s="120"/>
      <c r="MVC844" s="120"/>
      <c r="MVD844" s="120"/>
      <c r="MVE844" s="120"/>
      <c r="MVF844" s="120"/>
      <c r="MVG844" s="120"/>
      <c r="MVH844" s="120"/>
      <c r="MVI844" s="120"/>
      <c r="MVJ844" s="120"/>
      <c r="MVK844" s="120"/>
      <c r="MVL844" s="120"/>
      <c r="MVM844" s="120"/>
      <c r="MVN844" s="120"/>
      <c r="MVO844" s="120"/>
      <c r="MVP844" s="120"/>
      <c r="MVQ844" s="120"/>
      <c r="MVR844" s="120"/>
      <c r="MVS844" s="120"/>
      <c r="MVT844" s="120"/>
      <c r="MVU844" s="120"/>
      <c r="MVV844" s="120"/>
      <c r="MVW844" s="120"/>
      <c r="MVX844" s="120"/>
      <c r="MVY844" s="120"/>
      <c r="MVZ844" s="120"/>
      <c r="MWA844" s="120"/>
      <c r="MWB844" s="120"/>
      <c r="MWC844" s="120"/>
      <c r="MWD844" s="120"/>
      <c r="MWE844" s="120"/>
      <c r="MWF844" s="120"/>
      <c r="MWG844" s="120"/>
      <c r="MWH844" s="120"/>
      <c r="MWI844" s="120"/>
      <c r="MWJ844" s="120"/>
      <c r="MWK844" s="120"/>
      <c r="MWL844" s="120"/>
      <c r="MWM844" s="120"/>
      <c r="MWN844" s="120"/>
      <c r="MWO844" s="120"/>
      <c r="MWP844" s="120"/>
      <c r="MWQ844" s="120"/>
      <c r="MWR844" s="120"/>
      <c r="MWS844" s="120"/>
      <c r="MWT844" s="120"/>
      <c r="MWU844" s="120"/>
      <c r="MWV844" s="120"/>
      <c r="MWW844" s="120"/>
      <c r="MWX844" s="120"/>
      <c r="MWY844" s="120"/>
      <c r="MWZ844" s="120"/>
      <c r="MXA844" s="120"/>
      <c r="MXB844" s="120"/>
      <c r="MXC844" s="120"/>
      <c r="MXD844" s="120"/>
      <c r="MXE844" s="120"/>
      <c r="MXF844" s="120"/>
      <c r="MXG844" s="120"/>
      <c r="MXH844" s="120"/>
      <c r="MXI844" s="120"/>
      <c r="MXJ844" s="120"/>
      <c r="MXK844" s="120"/>
      <c r="MXL844" s="120"/>
      <c r="MXM844" s="120"/>
      <c r="MXN844" s="120"/>
      <c r="MXO844" s="120"/>
      <c r="MXP844" s="120"/>
      <c r="MXQ844" s="120"/>
      <c r="MXR844" s="120"/>
      <c r="MXS844" s="120"/>
      <c r="MXT844" s="120"/>
      <c r="MXU844" s="120"/>
      <c r="MXV844" s="120"/>
      <c r="MXW844" s="120"/>
      <c r="MXX844" s="120"/>
      <c r="MXY844" s="120"/>
      <c r="MXZ844" s="120"/>
      <c r="MYA844" s="120"/>
      <c r="MYB844" s="120"/>
      <c r="MYC844" s="120"/>
      <c r="MYD844" s="120"/>
      <c r="MYE844" s="120"/>
      <c r="MYF844" s="120"/>
      <c r="MYG844" s="120"/>
      <c r="MYH844" s="120"/>
      <c r="MYI844" s="120"/>
      <c r="MYJ844" s="120"/>
      <c r="MYK844" s="120"/>
      <c r="MYL844" s="120"/>
      <c r="MYM844" s="120"/>
      <c r="MYN844" s="120"/>
      <c r="MYO844" s="120"/>
      <c r="MYP844" s="120"/>
      <c r="MYQ844" s="120"/>
      <c r="MYR844" s="120"/>
      <c r="MYS844" s="120"/>
      <c r="MYT844" s="120"/>
      <c r="MYU844" s="120"/>
      <c r="MYV844" s="120"/>
      <c r="MYW844" s="120"/>
      <c r="MYX844" s="120"/>
      <c r="MYY844" s="120"/>
      <c r="MYZ844" s="120"/>
      <c r="MZA844" s="120"/>
      <c r="MZB844" s="120"/>
      <c r="MZC844" s="120"/>
      <c r="MZD844" s="120"/>
      <c r="MZE844" s="120"/>
      <c r="MZF844" s="120"/>
      <c r="MZG844" s="120"/>
      <c r="MZH844" s="120"/>
      <c r="MZI844" s="120"/>
      <c r="MZJ844" s="120"/>
      <c r="MZK844" s="120"/>
      <c r="MZL844" s="120"/>
      <c r="MZM844" s="120"/>
      <c r="MZN844" s="120"/>
      <c r="MZO844" s="120"/>
      <c r="MZP844" s="120"/>
      <c r="MZQ844" s="120"/>
      <c r="MZR844" s="120"/>
      <c r="MZS844" s="120"/>
      <c r="MZT844" s="120"/>
      <c r="MZU844" s="120"/>
      <c r="MZV844" s="120"/>
      <c r="MZW844" s="120"/>
      <c r="MZX844" s="120"/>
      <c r="MZY844" s="120"/>
      <c r="MZZ844" s="120"/>
      <c r="NAA844" s="120"/>
      <c r="NAB844" s="120"/>
      <c r="NAC844" s="120"/>
      <c r="NAD844" s="120"/>
      <c r="NAE844" s="120"/>
      <c r="NAF844" s="120"/>
      <c r="NAG844" s="120"/>
      <c r="NAH844" s="120"/>
      <c r="NAI844" s="120"/>
      <c r="NAJ844" s="120"/>
      <c r="NAK844" s="120"/>
      <c r="NAL844" s="120"/>
      <c r="NAM844" s="120"/>
      <c r="NAN844" s="120"/>
      <c r="NAO844" s="120"/>
      <c r="NAP844" s="120"/>
      <c r="NAQ844" s="120"/>
      <c r="NAR844" s="120"/>
      <c r="NAS844" s="120"/>
      <c r="NAT844" s="120"/>
      <c r="NAU844" s="120"/>
      <c r="NAV844" s="120"/>
      <c r="NAW844" s="120"/>
      <c r="NAX844" s="120"/>
      <c r="NAY844" s="120"/>
      <c r="NAZ844" s="120"/>
      <c r="NBA844" s="120"/>
      <c r="NBB844" s="120"/>
      <c r="NBC844" s="120"/>
      <c r="NBD844" s="120"/>
      <c r="NBE844" s="120"/>
      <c r="NBF844" s="120"/>
      <c r="NBG844" s="120"/>
      <c r="NBH844" s="120"/>
      <c r="NBI844" s="120"/>
      <c r="NBJ844" s="120"/>
      <c r="NBK844" s="120"/>
      <c r="NBL844" s="120"/>
      <c r="NBM844" s="120"/>
      <c r="NBN844" s="120"/>
      <c r="NBO844" s="120"/>
      <c r="NBP844" s="120"/>
      <c r="NBQ844" s="120"/>
      <c r="NBR844" s="120"/>
      <c r="NBS844" s="120"/>
      <c r="NBT844" s="120"/>
      <c r="NBU844" s="120"/>
      <c r="NBV844" s="120"/>
      <c r="NBW844" s="120"/>
      <c r="NBX844" s="120"/>
      <c r="NBY844" s="120"/>
      <c r="NBZ844" s="120"/>
      <c r="NCA844" s="120"/>
      <c r="NCB844" s="120"/>
      <c r="NCC844" s="120"/>
      <c r="NCD844" s="120"/>
      <c r="NCE844" s="120"/>
      <c r="NCF844" s="120"/>
      <c r="NCG844" s="120"/>
      <c r="NCH844" s="120"/>
      <c r="NCI844" s="120"/>
      <c r="NCJ844" s="120"/>
      <c r="NCK844" s="120"/>
      <c r="NCL844" s="120"/>
      <c r="NCM844" s="120"/>
      <c r="NCN844" s="120"/>
      <c r="NCO844" s="120"/>
      <c r="NCP844" s="120"/>
      <c r="NCQ844" s="120"/>
      <c r="NCR844" s="120"/>
      <c r="NCS844" s="120"/>
      <c r="NCT844" s="120"/>
      <c r="NCU844" s="120"/>
      <c r="NCV844" s="120"/>
      <c r="NCW844" s="120"/>
      <c r="NCX844" s="120"/>
      <c r="NCY844" s="120"/>
      <c r="NCZ844" s="120"/>
      <c r="NDA844" s="120"/>
      <c r="NDB844" s="120"/>
      <c r="NDC844" s="120"/>
      <c r="NDD844" s="120"/>
      <c r="NDE844" s="120"/>
      <c r="NDF844" s="120"/>
      <c r="NDG844" s="120"/>
      <c r="NDH844" s="120"/>
      <c r="NDI844" s="120"/>
      <c r="NDJ844" s="120"/>
      <c r="NDK844" s="120"/>
      <c r="NDL844" s="120"/>
      <c r="NDM844" s="120"/>
      <c r="NDN844" s="120"/>
      <c r="NDO844" s="120"/>
      <c r="NDP844" s="120"/>
      <c r="NDQ844" s="120"/>
      <c r="NDR844" s="120"/>
      <c r="NDS844" s="120"/>
      <c r="NDT844" s="120"/>
      <c r="NDU844" s="120"/>
      <c r="NDV844" s="120"/>
      <c r="NDW844" s="120"/>
      <c r="NDX844" s="120"/>
      <c r="NDY844" s="120"/>
      <c r="NDZ844" s="120"/>
      <c r="NEA844" s="120"/>
      <c r="NEB844" s="120"/>
      <c r="NEC844" s="120"/>
      <c r="NED844" s="120"/>
      <c r="NEE844" s="120"/>
      <c r="NEF844" s="120"/>
      <c r="NEG844" s="120"/>
      <c r="NEH844" s="120"/>
      <c r="NEI844" s="120"/>
      <c r="NEJ844" s="120"/>
      <c r="NEK844" s="120"/>
      <c r="NEL844" s="120"/>
      <c r="NEM844" s="120"/>
      <c r="NEN844" s="120"/>
      <c r="NEO844" s="120"/>
      <c r="NEP844" s="120"/>
      <c r="NEQ844" s="120"/>
      <c r="NER844" s="120"/>
      <c r="NES844" s="120"/>
      <c r="NET844" s="120"/>
      <c r="NEU844" s="120"/>
      <c r="NEV844" s="120"/>
      <c r="NEW844" s="120"/>
      <c r="NEX844" s="120"/>
      <c r="NEY844" s="120"/>
      <c r="NEZ844" s="120"/>
      <c r="NFA844" s="120"/>
      <c r="NFB844" s="120"/>
      <c r="NFC844" s="120"/>
      <c r="NFD844" s="120"/>
      <c r="NFE844" s="120"/>
      <c r="NFF844" s="120"/>
      <c r="NFG844" s="120"/>
      <c r="NFH844" s="120"/>
      <c r="NFI844" s="120"/>
      <c r="NFJ844" s="120"/>
      <c r="NFK844" s="120"/>
      <c r="NFL844" s="120"/>
      <c r="NFM844" s="120"/>
      <c r="NFN844" s="120"/>
      <c r="NFO844" s="120"/>
      <c r="NFP844" s="120"/>
      <c r="NFQ844" s="120"/>
      <c r="NFR844" s="120"/>
      <c r="NFS844" s="120"/>
      <c r="NFT844" s="120"/>
      <c r="NFU844" s="120"/>
      <c r="NFV844" s="120"/>
      <c r="NFW844" s="120"/>
      <c r="NFX844" s="120"/>
      <c r="NFY844" s="120"/>
      <c r="NFZ844" s="120"/>
      <c r="NGA844" s="120"/>
      <c r="NGB844" s="120"/>
      <c r="NGC844" s="120"/>
      <c r="NGD844" s="120"/>
      <c r="NGE844" s="120"/>
      <c r="NGF844" s="120"/>
      <c r="NGG844" s="120"/>
      <c r="NGH844" s="120"/>
      <c r="NGI844" s="120"/>
      <c r="NGJ844" s="120"/>
      <c r="NGK844" s="120"/>
      <c r="NGL844" s="120"/>
      <c r="NGM844" s="120"/>
      <c r="NGN844" s="120"/>
      <c r="NGO844" s="120"/>
      <c r="NGP844" s="120"/>
      <c r="NGQ844" s="120"/>
      <c r="NGR844" s="120"/>
      <c r="NGS844" s="120"/>
      <c r="NGT844" s="120"/>
      <c r="NGU844" s="120"/>
      <c r="NGV844" s="120"/>
      <c r="NGW844" s="120"/>
      <c r="NGX844" s="120"/>
      <c r="NGY844" s="120"/>
      <c r="NGZ844" s="120"/>
      <c r="NHA844" s="120"/>
      <c r="NHB844" s="120"/>
      <c r="NHC844" s="120"/>
      <c r="NHD844" s="120"/>
      <c r="NHE844" s="120"/>
      <c r="NHF844" s="120"/>
      <c r="NHG844" s="120"/>
      <c r="NHH844" s="120"/>
      <c r="NHI844" s="120"/>
      <c r="NHJ844" s="120"/>
      <c r="NHK844" s="120"/>
      <c r="NHL844" s="120"/>
      <c r="NHM844" s="120"/>
      <c r="NHN844" s="120"/>
      <c r="NHO844" s="120"/>
      <c r="NHP844" s="120"/>
      <c r="NHQ844" s="120"/>
      <c r="NHR844" s="120"/>
      <c r="NHS844" s="120"/>
      <c r="NHT844" s="120"/>
      <c r="NHU844" s="120"/>
      <c r="NHV844" s="120"/>
      <c r="NHW844" s="120"/>
      <c r="NHX844" s="120"/>
      <c r="NHY844" s="120"/>
      <c r="NHZ844" s="120"/>
      <c r="NIA844" s="120"/>
      <c r="NIB844" s="120"/>
      <c r="NIC844" s="120"/>
      <c r="NID844" s="120"/>
      <c r="NIE844" s="120"/>
      <c r="NIF844" s="120"/>
      <c r="NIG844" s="120"/>
      <c r="NIH844" s="120"/>
      <c r="NII844" s="120"/>
      <c r="NIJ844" s="120"/>
      <c r="NIK844" s="120"/>
      <c r="NIL844" s="120"/>
      <c r="NIM844" s="120"/>
      <c r="NIN844" s="120"/>
      <c r="NIO844" s="120"/>
      <c r="NIP844" s="120"/>
      <c r="NIQ844" s="120"/>
      <c r="NIR844" s="120"/>
      <c r="NIS844" s="120"/>
      <c r="NIT844" s="120"/>
      <c r="NIU844" s="120"/>
      <c r="NIV844" s="120"/>
      <c r="NIW844" s="120"/>
      <c r="NIX844" s="120"/>
      <c r="NIY844" s="120"/>
      <c r="NIZ844" s="120"/>
      <c r="NJA844" s="120"/>
      <c r="NJB844" s="120"/>
      <c r="NJC844" s="120"/>
      <c r="NJD844" s="120"/>
      <c r="NJE844" s="120"/>
      <c r="NJF844" s="120"/>
      <c r="NJG844" s="120"/>
      <c r="NJH844" s="120"/>
      <c r="NJI844" s="120"/>
      <c r="NJJ844" s="120"/>
      <c r="NJK844" s="120"/>
      <c r="NJL844" s="120"/>
      <c r="NJM844" s="120"/>
      <c r="NJN844" s="120"/>
      <c r="NJO844" s="120"/>
      <c r="NJP844" s="120"/>
      <c r="NJQ844" s="120"/>
      <c r="NJR844" s="120"/>
      <c r="NJS844" s="120"/>
      <c r="NJT844" s="120"/>
      <c r="NJU844" s="120"/>
      <c r="NJV844" s="120"/>
      <c r="NJW844" s="120"/>
      <c r="NJX844" s="120"/>
      <c r="NJY844" s="120"/>
      <c r="NJZ844" s="120"/>
      <c r="NKA844" s="120"/>
      <c r="NKB844" s="120"/>
      <c r="NKC844" s="120"/>
      <c r="NKD844" s="120"/>
      <c r="NKE844" s="120"/>
      <c r="NKF844" s="120"/>
      <c r="NKG844" s="120"/>
      <c r="NKH844" s="120"/>
      <c r="NKI844" s="120"/>
      <c r="NKJ844" s="120"/>
      <c r="NKK844" s="120"/>
      <c r="NKL844" s="120"/>
      <c r="NKM844" s="120"/>
      <c r="NKN844" s="120"/>
      <c r="NKO844" s="120"/>
      <c r="NKP844" s="120"/>
      <c r="NKQ844" s="120"/>
      <c r="NKR844" s="120"/>
      <c r="NKS844" s="120"/>
      <c r="NKT844" s="120"/>
      <c r="NKU844" s="120"/>
      <c r="NKV844" s="120"/>
      <c r="NKW844" s="120"/>
      <c r="NKX844" s="120"/>
      <c r="NKY844" s="120"/>
      <c r="NKZ844" s="120"/>
      <c r="NLA844" s="120"/>
      <c r="NLB844" s="120"/>
      <c r="NLC844" s="120"/>
      <c r="NLD844" s="120"/>
      <c r="NLE844" s="120"/>
      <c r="NLF844" s="120"/>
      <c r="NLG844" s="120"/>
      <c r="NLH844" s="120"/>
      <c r="NLI844" s="120"/>
      <c r="NLJ844" s="120"/>
      <c r="NLK844" s="120"/>
      <c r="NLL844" s="120"/>
      <c r="NLM844" s="120"/>
      <c r="NLN844" s="120"/>
      <c r="NLO844" s="120"/>
      <c r="NLP844" s="120"/>
      <c r="NLQ844" s="120"/>
      <c r="NLR844" s="120"/>
      <c r="NLS844" s="120"/>
      <c r="NLT844" s="120"/>
      <c r="NLU844" s="120"/>
      <c r="NLV844" s="120"/>
      <c r="NLW844" s="120"/>
      <c r="NLX844" s="120"/>
      <c r="NLY844" s="120"/>
      <c r="NLZ844" s="120"/>
      <c r="NMA844" s="120"/>
      <c r="NMB844" s="120"/>
      <c r="NMC844" s="120"/>
      <c r="NMD844" s="120"/>
      <c r="NME844" s="120"/>
      <c r="NMF844" s="120"/>
      <c r="NMG844" s="120"/>
      <c r="NMH844" s="120"/>
      <c r="NMI844" s="120"/>
      <c r="NMJ844" s="120"/>
      <c r="NMK844" s="120"/>
      <c r="NML844" s="120"/>
      <c r="NMM844" s="120"/>
      <c r="NMN844" s="120"/>
      <c r="NMO844" s="120"/>
      <c r="NMP844" s="120"/>
      <c r="NMQ844" s="120"/>
      <c r="NMR844" s="120"/>
      <c r="NMS844" s="120"/>
      <c r="NMT844" s="120"/>
      <c r="NMU844" s="120"/>
      <c r="NMV844" s="120"/>
      <c r="NMW844" s="120"/>
      <c r="NMX844" s="120"/>
      <c r="NMY844" s="120"/>
      <c r="NMZ844" s="120"/>
      <c r="NNA844" s="120"/>
      <c r="NNB844" s="120"/>
      <c r="NNC844" s="120"/>
      <c r="NND844" s="120"/>
      <c r="NNE844" s="120"/>
      <c r="NNF844" s="120"/>
      <c r="NNG844" s="120"/>
      <c r="NNH844" s="120"/>
      <c r="NNI844" s="120"/>
      <c r="NNJ844" s="120"/>
      <c r="NNK844" s="120"/>
      <c r="NNL844" s="120"/>
      <c r="NNM844" s="120"/>
      <c r="NNN844" s="120"/>
      <c r="NNO844" s="120"/>
      <c r="NNP844" s="120"/>
      <c r="NNQ844" s="120"/>
      <c r="NNR844" s="120"/>
      <c r="NNS844" s="120"/>
      <c r="NNT844" s="120"/>
      <c r="NNU844" s="120"/>
      <c r="NNV844" s="120"/>
      <c r="NNW844" s="120"/>
      <c r="NNX844" s="120"/>
      <c r="NNY844" s="120"/>
      <c r="NNZ844" s="120"/>
      <c r="NOA844" s="120"/>
      <c r="NOB844" s="120"/>
      <c r="NOC844" s="120"/>
      <c r="NOD844" s="120"/>
      <c r="NOE844" s="120"/>
      <c r="NOF844" s="120"/>
      <c r="NOG844" s="120"/>
      <c r="NOH844" s="120"/>
      <c r="NOI844" s="120"/>
      <c r="NOJ844" s="120"/>
      <c r="NOK844" s="120"/>
      <c r="NOL844" s="120"/>
      <c r="NOM844" s="120"/>
      <c r="NON844" s="120"/>
      <c r="NOO844" s="120"/>
      <c r="NOP844" s="120"/>
      <c r="NOQ844" s="120"/>
      <c r="NOR844" s="120"/>
      <c r="NOS844" s="120"/>
      <c r="NOT844" s="120"/>
      <c r="NOU844" s="120"/>
      <c r="NOV844" s="120"/>
      <c r="NOW844" s="120"/>
      <c r="NOX844" s="120"/>
      <c r="NOY844" s="120"/>
      <c r="NOZ844" s="120"/>
      <c r="NPA844" s="120"/>
      <c r="NPB844" s="120"/>
      <c r="NPC844" s="120"/>
      <c r="NPD844" s="120"/>
      <c r="NPE844" s="120"/>
      <c r="NPF844" s="120"/>
      <c r="NPG844" s="120"/>
      <c r="NPH844" s="120"/>
      <c r="NPI844" s="120"/>
      <c r="NPJ844" s="120"/>
      <c r="NPK844" s="120"/>
      <c r="NPL844" s="120"/>
      <c r="NPM844" s="120"/>
      <c r="NPN844" s="120"/>
      <c r="NPO844" s="120"/>
      <c r="NPP844" s="120"/>
      <c r="NPQ844" s="120"/>
      <c r="NPR844" s="120"/>
      <c r="NPS844" s="120"/>
      <c r="NPT844" s="120"/>
      <c r="NPU844" s="120"/>
      <c r="NPV844" s="120"/>
      <c r="NPW844" s="120"/>
      <c r="NPX844" s="120"/>
      <c r="NPY844" s="120"/>
      <c r="NPZ844" s="120"/>
      <c r="NQA844" s="120"/>
      <c r="NQB844" s="120"/>
      <c r="NQC844" s="120"/>
      <c r="NQD844" s="120"/>
      <c r="NQE844" s="120"/>
      <c r="NQF844" s="120"/>
      <c r="NQG844" s="120"/>
      <c r="NQH844" s="120"/>
      <c r="NQI844" s="120"/>
      <c r="NQJ844" s="120"/>
      <c r="NQK844" s="120"/>
      <c r="NQL844" s="120"/>
      <c r="NQM844" s="120"/>
      <c r="NQN844" s="120"/>
      <c r="NQO844" s="120"/>
      <c r="NQP844" s="120"/>
      <c r="NQQ844" s="120"/>
      <c r="NQR844" s="120"/>
      <c r="NQS844" s="120"/>
      <c r="NQT844" s="120"/>
      <c r="NQU844" s="120"/>
      <c r="NQV844" s="120"/>
      <c r="NQW844" s="120"/>
      <c r="NQX844" s="120"/>
      <c r="NQY844" s="120"/>
      <c r="NQZ844" s="120"/>
      <c r="NRA844" s="120"/>
      <c r="NRB844" s="120"/>
      <c r="NRC844" s="120"/>
      <c r="NRD844" s="120"/>
      <c r="NRE844" s="120"/>
      <c r="NRF844" s="120"/>
      <c r="NRG844" s="120"/>
      <c r="NRH844" s="120"/>
      <c r="NRI844" s="120"/>
      <c r="NRJ844" s="120"/>
      <c r="NRK844" s="120"/>
      <c r="NRL844" s="120"/>
      <c r="NRM844" s="120"/>
      <c r="NRN844" s="120"/>
      <c r="NRO844" s="120"/>
      <c r="NRP844" s="120"/>
      <c r="NRQ844" s="120"/>
      <c r="NRR844" s="120"/>
      <c r="NRS844" s="120"/>
      <c r="NRT844" s="120"/>
      <c r="NRU844" s="120"/>
      <c r="NRV844" s="120"/>
      <c r="NRW844" s="120"/>
      <c r="NRX844" s="120"/>
      <c r="NRY844" s="120"/>
      <c r="NRZ844" s="120"/>
      <c r="NSA844" s="120"/>
      <c r="NSB844" s="120"/>
      <c r="NSC844" s="120"/>
      <c r="NSD844" s="120"/>
      <c r="NSE844" s="120"/>
      <c r="NSF844" s="120"/>
      <c r="NSG844" s="120"/>
      <c r="NSH844" s="120"/>
      <c r="NSI844" s="120"/>
      <c r="NSJ844" s="120"/>
      <c r="NSK844" s="120"/>
      <c r="NSL844" s="120"/>
      <c r="NSM844" s="120"/>
      <c r="NSN844" s="120"/>
      <c r="NSO844" s="120"/>
      <c r="NSP844" s="120"/>
      <c r="NSQ844" s="120"/>
      <c r="NSR844" s="120"/>
      <c r="NSS844" s="120"/>
      <c r="NST844" s="120"/>
      <c r="NSU844" s="120"/>
      <c r="NSV844" s="120"/>
      <c r="NSW844" s="120"/>
      <c r="NSX844" s="120"/>
      <c r="NSY844" s="120"/>
      <c r="NSZ844" s="120"/>
      <c r="NTA844" s="120"/>
      <c r="NTB844" s="120"/>
      <c r="NTC844" s="120"/>
      <c r="NTD844" s="120"/>
      <c r="NTE844" s="120"/>
      <c r="NTF844" s="120"/>
      <c r="NTG844" s="120"/>
      <c r="NTH844" s="120"/>
      <c r="NTI844" s="120"/>
      <c r="NTJ844" s="120"/>
      <c r="NTK844" s="120"/>
      <c r="NTL844" s="120"/>
      <c r="NTM844" s="120"/>
      <c r="NTN844" s="120"/>
      <c r="NTO844" s="120"/>
      <c r="NTP844" s="120"/>
      <c r="NTQ844" s="120"/>
      <c r="NTR844" s="120"/>
      <c r="NTS844" s="120"/>
      <c r="NTT844" s="120"/>
      <c r="NTU844" s="120"/>
      <c r="NTV844" s="120"/>
      <c r="NTW844" s="120"/>
      <c r="NTX844" s="120"/>
      <c r="NTY844" s="120"/>
      <c r="NTZ844" s="120"/>
      <c r="NUA844" s="120"/>
      <c r="NUB844" s="120"/>
      <c r="NUC844" s="120"/>
      <c r="NUD844" s="120"/>
      <c r="NUE844" s="120"/>
      <c r="NUF844" s="120"/>
      <c r="NUG844" s="120"/>
      <c r="NUH844" s="120"/>
      <c r="NUI844" s="120"/>
      <c r="NUJ844" s="120"/>
      <c r="NUK844" s="120"/>
      <c r="NUL844" s="120"/>
      <c r="NUM844" s="120"/>
      <c r="NUN844" s="120"/>
      <c r="NUO844" s="120"/>
      <c r="NUP844" s="120"/>
      <c r="NUQ844" s="120"/>
      <c r="NUR844" s="120"/>
      <c r="NUS844" s="120"/>
      <c r="NUT844" s="120"/>
      <c r="NUU844" s="120"/>
      <c r="NUV844" s="120"/>
      <c r="NUW844" s="120"/>
      <c r="NUX844" s="120"/>
      <c r="NUY844" s="120"/>
      <c r="NUZ844" s="120"/>
      <c r="NVA844" s="120"/>
      <c r="NVB844" s="120"/>
      <c r="NVC844" s="120"/>
      <c r="NVD844" s="120"/>
      <c r="NVE844" s="120"/>
      <c r="NVF844" s="120"/>
      <c r="NVG844" s="120"/>
      <c r="NVH844" s="120"/>
      <c r="NVI844" s="120"/>
      <c r="NVJ844" s="120"/>
      <c r="NVK844" s="120"/>
      <c r="NVL844" s="120"/>
      <c r="NVM844" s="120"/>
      <c r="NVN844" s="120"/>
      <c r="NVO844" s="120"/>
      <c r="NVP844" s="120"/>
      <c r="NVQ844" s="120"/>
      <c r="NVR844" s="120"/>
      <c r="NVS844" s="120"/>
      <c r="NVT844" s="120"/>
      <c r="NVU844" s="120"/>
      <c r="NVV844" s="120"/>
      <c r="NVW844" s="120"/>
      <c r="NVX844" s="120"/>
      <c r="NVY844" s="120"/>
      <c r="NVZ844" s="120"/>
      <c r="NWA844" s="120"/>
      <c r="NWB844" s="120"/>
      <c r="NWC844" s="120"/>
      <c r="NWD844" s="120"/>
      <c r="NWE844" s="120"/>
      <c r="NWF844" s="120"/>
      <c r="NWG844" s="120"/>
      <c r="NWH844" s="120"/>
      <c r="NWI844" s="120"/>
      <c r="NWJ844" s="120"/>
      <c r="NWK844" s="120"/>
      <c r="NWL844" s="120"/>
      <c r="NWM844" s="120"/>
      <c r="NWN844" s="120"/>
      <c r="NWO844" s="120"/>
      <c r="NWP844" s="120"/>
      <c r="NWQ844" s="120"/>
      <c r="NWR844" s="120"/>
      <c r="NWS844" s="120"/>
      <c r="NWT844" s="120"/>
      <c r="NWU844" s="120"/>
      <c r="NWV844" s="120"/>
      <c r="NWW844" s="120"/>
      <c r="NWX844" s="120"/>
      <c r="NWY844" s="120"/>
      <c r="NWZ844" s="120"/>
      <c r="NXA844" s="120"/>
      <c r="NXB844" s="120"/>
      <c r="NXC844" s="120"/>
      <c r="NXD844" s="120"/>
      <c r="NXE844" s="120"/>
      <c r="NXF844" s="120"/>
      <c r="NXG844" s="120"/>
      <c r="NXH844" s="120"/>
      <c r="NXI844" s="120"/>
      <c r="NXJ844" s="120"/>
      <c r="NXK844" s="120"/>
      <c r="NXL844" s="120"/>
      <c r="NXM844" s="120"/>
      <c r="NXN844" s="120"/>
      <c r="NXO844" s="120"/>
      <c r="NXP844" s="120"/>
      <c r="NXQ844" s="120"/>
      <c r="NXR844" s="120"/>
      <c r="NXS844" s="120"/>
      <c r="NXT844" s="120"/>
      <c r="NXU844" s="120"/>
      <c r="NXV844" s="120"/>
      <c r="NXW844" s="120"/>
      <c r="NXX844" s="120"/>
      <c r="NXY844" s="120"/>
      <c r="NXZ844" s="120"/>
      <c r="NYA844" s="120"/>
      <c r="NYB844" s="120"/>
      <c r="NYC844" s="120"/>
      <c r="NYD844" s="120"/>
      <c r="NYE844" s="120"/>
      <c r="NYF844" s="120"/>
      <c r="NYG844" s="120"/>
      <c r="NYH844" s="120"/>
      <c r="NYI844" s="120"/>
      <c r="NYJ844" s="120"/>
      <c r="NYK844" s="120"/>
      <c r="NYL844" s="120"/>
      <c r="NYM844" s="120"/>
      <c r="NYN844" s="120"/>
      <c r="NYO844" s="120"/>
      <c r="NYP844" s="120"/>
      <c r="NYQ844" s="120"/>
      <c r="NYR844" s="120"/>
      <c r="NYS844" s="120"/>
      <c r="NYT844" s="120"/>
      <c r="NYU844" s="120"/>
      <c r="NYV844" s="120"/>
      <c r="NYW844" s="120"/>
      <c r="NYX844" s="120"/>
      <c r="NYY844" s="120"/>
      <c r="NYZ844" s="120"/>
      <c r="NZA844" s="120"/>
      <c r="NZB844" s="120"/>
      <c r="NZC844" s="120"/>
      <c r="NZD844" s="120"/>
      <c r="NZE844" s="120"/>
      <c r="NZF844" s="120"/>
      <c r="NZG844" s="120"/>
      <c r="NZH844" s="120"/>
      <c r="NZI844" s="120"/>
      <c r="NZJ844" s="120"/>
      <c r="NZK844" s="120"/>
      <c r="NZL844" s="120"/>
      <c r="NZM844" s="120"/>
      <c r="NZN844" s="120"/>
      <c r="NZO844" s="120"/>
      <c r="NZP844" s="120"/>
      <c r="NZQ844" s="120"/>
      <c r="NZR844" s="120"/>
      <c r="NZS844" s="120"/>
      <c r="NZT844" s="120"/>
      <c r="NZU844" s="120"/>
      <c r="NZV844" s="120"/>
      <c r="NZW844" s="120"/>
      <c r="NZX844" s="120"/>
      <c r="NZY844" s="120"/>
      <c r="NZZ844" s="120"/>
      <c r="OAA844" s="120"/>
      <c r="OAB844" s="120"/>
      <c r="OAC844" s="120"/>
      <c r="OAD844" s="120"/>
      <c r="OAE844" s="120"/>
      <c r="OAF844" s="120"/>
      <c r="OAG844" s="120"/>
      <c r="OAH844" s="120"/>
      <c r="OAI844" s="120"/>
      <c r="OAJ844" s="120"/>
      <c r="OAK844" s="120"/>
      <c r="OAL844" s="120"/>
      <c r="OAM844" s="120"/>
      <c r="OAN844" s="120"/>
      <c r="OAO844" s="120"/>
      <c r="OAP844" s="120"/>
      <c r="OAQ844" s="120"/>
      <c r="OAR844" s="120"/>
      <c r="OAS844" s="120"/>
      <c r="OAT844" s="120"/>
      <c r="OAU844" s="120"/>
      <c r="OAV844" s="120"/>
      <c r="OAW844" s="120"/>
      <c r="OAX844" s="120"/>
      <c r="OAY844" s="120"/>
      <c r="OAZ844" s="120"/>
      <c r="OBA844" s="120"/>
      <c r="OBB844" s="120"/>
      <c r="OBC844" s="120"/>
      <c r="OBD844" s="120"/>
      <c r="OBE844" s="120"/>
      <c r="OBF844" s="120"/>
      <c r="OBG844" s="120"/>
      <c r="OBH844" s="120"/>
      <c r="OBI844" s="120"/>
      <c r="OBJ844" s="120"/>
      <c r="OBK844" s="120"/>
      <c r="OBL844" s="120"/>
      <c r="OBM844" s="120"/>
      <c r="OBN844" s="120"/>
      <c r="OBO844" s="120"/>
      <c r="OBP844" s="120"/>
      <c r="OBQ844" s="120"/>
      <c r="OBR844" s="120"/>
      <c r="OBS844" s="120"/>
      <c r="OBT844" s="120"/>
      <c r="OBU844" s="120"/>
      <c r="OBV844" s="120"/>
      <c r="OBW844" s="120"/>
      <c r="OBX844" s="120"/>
      <c r="OBY844" s="120"/>
      <c r="OBZ844" s="120"/>
      <c r="OCA844" s="120"/>
      <c r="OCB844" s="120"/>
      <c r="OCC844" s="120"/>
      <c r="OCD844" s="120"/>
      <c r="OCE844" s="120"/>
      <c r="OCF844" s="120"/>
      <c r="OCG844" s="120"/>
      <c r="OCH844" s="120"/>
      <c r="OCI844" s="120"/>
      <c r="OCJ844" s="120"/>
      <c r="OCK844" s="120"/>
      <c r="OCL844" s="120"/>
      <c r="OCM844" s="120"/>
      <c r="OCN844" s="120"/>
      <c r="OCO844" s="120"/>
      <c r="OCP844" s="120"/>
      <c r="OCQ844" s="120"/>
      <c r="OCR844" s="120"/>
      <c r="OCS844" s="120"/>
      <c r="OCT844" s="120"/>
      <c r="OCU844" s="120"/>
      <c r="OCV844" s="120"/>
      <c r="OCW844" s="120"/>
      <c r="OCX844" s="120"/>
      <c r="OCY844" s="120"/>
      <c r="OCZ844" s="120"/>
      <c r="ODA844" s="120"/>
      <c r="ODB844" s="120"/>
      <c r="ODC844" s="120"/>
      <c r="ODD844" s="120"/>
      <c r="ODE844" s="120"/>
      <c r="ODF844" s="120"/>
      <c r="ODG844" s="120"/>
      <c r="ODH844" s="120"/>
      <c r="ODI844" s="120"/>
      <c r="ODJ844" s="120"/>
      <c r="ODK844" s="120"/>
      <c r="ODL844" s="120"/>
      <c r="ODM844" s="120"/>
      <c r="ODN844" s="120"/>
      <c r="ODO844" s="120"/>
      <c r="ODP844" s="120"/>
      <c r="ODQ844" s="120"/>
      <c r="ODR844" s="120"/>
      <c r="ODS844" s="120"/>
      <c r="ODT844" s="120"/>
      <c r="ODU844" s="120"/>
      <c r="ODV844" s="120"/>
      <c r="ODW844" s="120"/>
      <c r="ODX844" s="120"/>
      <c r="ODY844" s="120"/>
      <c r="ODZ844" s="120"/>
      <c r="OEA844" s="120"/>
      <c r="OEB844" s="120"/>
      <c r="OEC844" s="120"/>
      <c r="OED844" s="120"/>
      <c r="OEE844" s="120"/>
      <c r="OEF844" s="120"/>
      <c r="OEG844" s="120"/>
      <c r="OEH844" s="120"/>
      <c r="OEI844" s="120"/>
      <c r="OEJ844" s="120"/>
      <c r="OEK844" s="120"/>
      <c r="OEL844" s="120"/>
      <c r="OEM844" s="120"/>
      <c r="OEN844" s="120"/>
      <c r="OEO844" s="120"/>
      <c r="OEP844" s="120"/>
      <c r="OEQ844" s="120"/>
      <c r="OER844" s="120"/>
      <c r="OES844" s="120"/>
      <c r="OET844" s="120"/>
      <c r="OEU844" s="120"/>
      <c r="OEV844" s="120"/>
      <c r="OEW844" s="120"/>
      <c r="OEX844" s="120"/>
      <c r="OEY844" s="120"/>
      <c r="OEZ844" s="120"/>
      <c r="OFA844" s="120"/>
      <c r="OFB844" s="120"/>
      <c r="OFC844" s="120"/>
      <c r="OFD844" s="120"/>
      <c r="OFE844" s="120"/>
      <c r="OFF844" s="120"/>
      <c r="OFG844" s="120"/>
      <c r="OFH844" s="120"/>
      <c r="OFI844" s="120"/>
      <c r="OFJ844" s="120"/>
      <c r="OFK844" s="120"/>
      <c r="OFL844" s="120"/>
      <c r="OFM844" s="120"/>
      <c r="OFN844" s="120"/>
      <c r="OFO844" s="120"/>
      <c r="OFP844" s="120"/>
      <c r="OFQ844" s="120"/>
      <c r="OFR844" s="120"/>
      <c r="OFS844" s="120"/>
      <c r="OFT844" s="120"/>
      <c r="OFU844" s="120"/>
      <c r="OFV844" s="120"/>
      <c r="OFW844" s="120"/>
      <c r="OFX844" s="120"/>
      <c r="OFY844" s="120"/>
      <c r="OFZ844" s="120"/>
      <c r="OGA844" s="120"/>
      <c r="OGB844" s="120"/>
      <c r="OGC844" s="120"/>
      <c r="OGD844" s="120"/>
      <c r="OGE844" s="120"/>
      <c r="OGF844" s="120"/>
      <c r="OGG844" s="120"/>
      <c r="OGH844" s="120"/>
      <c r="OGI844" s="120"/>
      <c r="OGJ844" s="120"/>
      <c r="OGK844" s="120"/>
      <c r="OGL844" s="120"/>
      <c r="OGM844" s="120"/>
      <c r="OGN844" s="120"/>
      <c r="OGO844" s="120"/>
      <c r="OGP844" s="120"/>
      <c r="OGQ844" s="120"/>
      <c r="OGR844" s="120"/>
      <c r="OGS844" s="120"/>
      <c r="OGT844" s="120"/>
      <c r="OGU844" s="120"/>
      <c r="OGV844" s="120"/>
      <c r="OGW844" s="120"/>
      <c r="OGX844" s="120"/>
      <c r="OGY844" s="120"/>
      <c r="OGZ844" s="120"/>
      <c r="OHA844" s="120"/>
      <c r="OHB844" s="120"/>
      <c r="OHC844" s="120"/>
      <c r="OHD844" s="120"/>
      <c r="OHE844" s="120"/>
      <c r="OHF844" s="120"/>
      <c r="OHG844" s="120"/>
      <c r="OHH844" s="120"/>
      <c r="OHI844" s="120"/>
      <c r="OHJ844" s="120"/>
      <c r="OHK844" s="120"/>
      <c r="OHL844" s="120"/>
      <c r="OHM844" s="120"/>
      <c r="OHN844" s="120"/>
      <c r="OHO844" s="120"/>
      <c r="OHP844" s="120"/>
      <c r="OHQ844" s="120"/>
      <c r="OHR844" s="120"/>
      <c r="OHS844" s="120"/>
      <c r="OHT844" s="120"/>
      <c r="OHU844" s="120"/>
      <c r="OHV844" s="120"/>
      <c r="OHW844" s="120"/>
      <c r="OHX844" s="120"/>
      <c r="OHY844" s="120"/>
      <c r="OHZ844" s="120"/>
      <c r="OIA844" s="120"/>
      <c r="OIB844" s="120"/>
      <c r="OIC844" s="120"/>
      <c r="OID844" s="120"/>
      <c r="OIE844" s="120"/>
      <c r="OIF844" s="120"/>
      <c r="OIG844" s="120"/>
      <c r="OIH844" s="120"/>
      <c r="OII844" s="120"/>
      <c r="OIJ844" s="120"/>
      <c r="OIK844" s="120"/>
      <c r="OIL844" s="120"/>
      <c r="OIM844" s="120"/>
      <c r="OIN844" s="120"/>
      <c r="OIO844" s="120"/>
      <c r="OIP844" s="120"/>
      <c r="OIQ844" s="120"/>
      <c r="OIR844" s="120"/>
      <c r="OIS844" s="120"/>
      <c r="OIT844" s="120"/>
      <c r="OIU844" s="120"/>
      <c r="OIV844" s="120"/>
      <c r="OIW844" s="120"/>
      <c r="OIX844" s="120"/>
      <c r="OIY844" s="120"/>
      <c r="OIZ844" s="120"/>
      <c r="OJA844" s="120"/>
      <c r="OJB844" s="120"/>
      <c r="OJC844" s="120"/>
      <c r="OJD844" s="120"/>
      <c r="OJE844" s="120"/>
      <c r="OJF844" s="120"/>
      <c r="OJG844" s="120"/>
      <c r="OJH844" s="120"/>
      <c r="OJI844" s="120"/>
      <c r="OJJ844" s="120"/>
      <c r="OJK844" s="120"/>
      <c r="OJL844" s="120"/>
      <c r="OJM844" s="120"/>
      <c r="OJN844" s="120"/>
      <c r="OJO844" s="120"/>
      <c r="OJP844" s="120"/>
      <c r="OJQ844" s="120"/>
      <c r="OJR844" s="120"/>
      <c r="OJS844" s="120"/>
      <c r="OJT844" s="120"/>
      <c r="OJU844" s="120"/>
      <c r="OJV844" s="120"/>
      <c r="OJW844" s="120"/>
      <c r="OJX844" s="120"/>
      <c r="OJY844" s="120"/>
      <c r="OJZ844" s="120"/>
      <c r="OKA844" s="120"/>
      <c r="OKB844" s="120"/>
      <c r="OKC844" s="120"/>
      <c r="OKD844" s="120"/>
      <c r="OKE844" s="120"/>
      <c r="OKF844" s="120"/>
      <c r="OKG844" s="120"/>
      <c r="OKH844" s="120"/>
      <c r="OKI844" s="120"/>
      <c r="OKJ844" s="120"/>
      <c r="OKK844" s="120"/>
      <c r="OKL844" s="120"/>
      <c r="OKM844" s="120"/>
      <c r="OKN844" s="120"/>
      <c r="OKO844" s="120"/>
      <c r="OKP844" s="120"/>
      <c r="OKQ844" s="120"/>
      <c r="OKR844" s="120"/>
      <c r="OKS844" s="120"/>
      <c r="OKT844" s="120"/>
      <c r="OKU844" s="120"/>
      <c r="OKV844" s="120"/>
      <c r="OKW844" s="120"/>
      <c r="OKX844" s="120"/>
      <c r="OKY844" s="120"/>
      <c r="OKZ844" s="120"/>
      <c r="OLA844" s="120"/>
      <c r="OLB844" s="120"/>
      <c r="OLC844" s="120"/>
      <c r="OLD844" s="120"/>
      <c r="OLE844" s="120"/>
      <c r="OLF844" s="120"/>
      <c r="OLG844" s="120"/>
      <c r="OLH844" s="120"/>
      <c r="OLI844" s="120"/>
      <c r="OLJ844" s="120"/>
      <c r="OLK844" s="120"/>
      <c r="OLL844" s="120"/>
      <c r="OLM844" s="120"/>
      <c r="OLN844" s="120"/>
      <c r="OLO844" s="120"/>
      <c r="OLP844" s="120"/>
      <c r="OLQ844" s="120"/>
      <c r="OLR844" s="120"/>
      <c r="OLS844" s="120"/>
      <c r="OLT844" s="120"/>
      <c r="OLU844" s="120"/>
      <c r="OLV844" s="120"/>
      <c r="OLW844" s="120"/>
      <c r="OLX844" s="120"/>
      <c r="OLY844" s="120"/>
      <c r="OLZ844" s="120"/>
      <c r="OMA844" s="120"/>
      <c r="OMB844" s="120"/>
      <c r="OMC844" s="120"/>
      <c r="OMD844" s="120"/>
      <c r="OME844" s="120"/>
      <c r="OMF844" s="120"/>
      <c r="OMG844" s="120"/>
      <c r="OMH844" s="120"/>
      <c r="OMI844" s="120"/>
      <c r="OMJ844" s="120"/>
      <c r="OMK844" s="120"/>
      <c r="OML844" s="120"/>
      <c r="OMM844" s="120"/>
      <c r="OMN844" s="120"/>
      <c r="OMO844" s="120"/>
      <c r="OMP844" s="120"/>
      <c r="OMQ844" s="120"/>
      <c r="OMR844" s="120"/>
      <c r="OMS844" s="120"/>
      <c r="OMT844" s="120"/>
      <c r="OMU844" s="120"/>
      <c r="OMV844" s="120"/>
      <c r="OMW844" s="120"/>
      <c r="OMX844" s="120"/>
      <c r="OMY844" s="120"/>
      <c r="OMZ844" s="120"/>
      <c r="ONA844" s="120"/>
      <c r="ONB844" s="120"/>
      <c r="ONC844" s="120"/>
      <c r="OND844" s="120"/>
      <c r="ONE844" s="120"/>
      <c r="ONF844" s="120"/>
      <c r="ONG844" s="120"/>
      <c r="ONH844" s="120"/>
      <c r="ONI844" s="120"/>
      <c r="ONJ844" s="120"/>
      <c r="ONK844" s="120"/>
      <c r="ONL844" s="120"/>
      <c r="ONM844" s="120"/>
      <c r="ONN844" s="120"/>
      <c r="ONO844" s="120"/>
      <c r="ONP844" s="120"/>
      <c r="ONQ844" s="120"/>
      <c r="ONR844" s="120"/>
      <c r="ONS844" s="120"/>
      <c r="ONT844" s="120"/>
      <c r="ONU844" s="120"/>
      <c r="ONV844" s="120"/>
      <c r="ONW844" s="120"/>
      <c r="ONX844" s="120"/>
      <c r="ONY844" s="120"/>
      <c r="ONZ844" s="120"/>
      <c r="OOA844" s="120"/>
      <c r="OOB844" s="120"/>
      <c r="OOC844" s="120"/>
      <c r="OOD844" s="120"/>
      <c r="OOE844" s="120"/>
      <c r="OOF844" s="120"/>
      <c r="OOG844" s="120"/>
      <c r="OOH844" s="120"/>
      <c r="OOI844" s="120"/>
      <c r="OOJ844" s="120"/>
      <c r="OOK844" s="120"/>
      <c r="OOL844" s="120"/>
      <c r="OOM844" s="120"/>
      <c r="OON844" s="120"/>
      <c r="OOO844" s="120"/>
      <c r="OOP844" s="120"/>
      <c r="OOQ844" s="120"/>
      <c r="OOR844" s="120"/>
      <c r="OOS844" s="120"/>
      <c r="OOT844" s="120"/>
      <c r="OOU844" s="120"/>
      <c r="OOV844" s="120"/>
      <c r="OOW844" s="120"/>
      <c r="OOX844" s="120"/>
      <c r="OOY844" s="120"/>
      <c r="OOZ844" s="120"/>
      <c r="OPA844" s="120"/>
      <c r="OPB844" s="120"/>
      <c r="OPC844" s="120"/>
      <c r="OPD844" s="120"/>
      <c r="OPE844" s="120"/>
      <c r="OPF844" s="120"/>
      <c r="OPG844" s="120"/>
      <c r="OPH844" s="120"/>
      <c r="OPI844" s="120"/>
      <c r="OPJ844" s="120"/>
      <c r="OPK844" s="120"/>
      <c r="OPL844" s="120"/>
      <c r="OPM844" s="120"/>
      <c r="OPN844" s="120"/>
      <c r="OPO844" s="120"/>
      <c r="OPP844" s="120"/>
      <c r="OPQ844" s="120"/>
      <c r="OPR844" s="120"/>
      <c r="OPS844" s="120"/>
      <c r="OPT844" s="120"/>
      <c r="OPU844" s="120"/>
      <c r="OPV844" s="120"/>
      <c r="OPW844" s="120"/>
      <c r="OPX844" s="120"/>
      <c r="OPY844" s="120"/>
      <c r="OPZ844" s="120"/>
      <c r="OQA844" s="120"/>
      <c r="OQB844" s="120"/>
      <c r="OQC844" s="120"/>
      <c r="OQD844" s="120"/>
      <c r="OQE844" s="120"/>
      <c r="OQF844" s="120"/>
      <c r="OQG844" s="120"/>
      <c r="OQH844" s="120"/>
      <c r="OQI844" s="120"/>
      <c r="OQJ844" s="120"/>
      <c r="OQK844" s="120"/>
      <c r="OQL844" s="120"/>
      <c r="OQM844" s="120"/>
      <c r="OQN844" s="120"/>
      <c r="OQO844" s="120"/>
      <c r="OQP844" s="120"/>
      <c r="OQQ844" s="120"/>
      <c r="OQR844" s="120"/>
      <c r="OQS844" s="120"/>
      <c r="OQT844" s="120"/>
      <c r="OQU844" s="120"/>
      <c r="OQV844" s="120"/>
      <c r="OQW844" s="120"/>
      <c r="OQX844" s="120"/>
      <c r="OQY844" s="120"/>
      <c r="OQZ844" s="120"/>
      <c r="ORA844" s="120"/>
      <c r="ORB844" s="120"/>
      <c r="ORC844" s="120"/>
      <c r="ORD844" s="120"/>
      <c r="ORE844" s="120"/>
      <c r="ORF844" s="120"/>
      <c r="ORG844" s="120"/>
      <c r="ORH844" s="120"/>
      <c r="ORI844" s="120"/>
      <c r="ORJ844" s="120"/>
      <c r="ORK844" s="120"/>
      <c r="ORL844" s="120"/>
      <c r="ORM844" s="120"/>
      <c r="ORN844" s="120"/>
      <c r="ORO844" s="120"/>
      <c r="ORP844" s="120"/>
      <c r="ORQ844" s="120"/>
      <c r="ORR844" s="120"/>
      <c r="ORS844" s="120"/>
      <c r="ORT844" s="120"/>
      <c r="ORU844" s="120"/>
      <c r="ORV844" s="120"/>
      <c r="ORW844" s="120"/>
      <c r="ORX844" s="120"/>
      <c r="ORY844" s="120"/>
      <c r="ORZ844" s="120"/>
      <c r="OSA844" s="120"/>
      <c r="OSB844" s="120"/>
      <c r="OSC844" s="120"/>
      <c r="OSD844" s="120"/>
      <c r="OSE844" s="120"/>
      <c r="OSF844" s="120"/>
      <c r="OSG844" s="120"/>
      <c r="OSH844" s="120"/>
      <c r="OSI844" s="120"/>
      <c r="OSJ844" s="120"/>
      <c r="OSK844" s="120"/>
      <c r="OSL844" s="120"/>
      <c r="OSM844" s="120"/>
      <c r="OSN844" s="120"/>
      <c r="OSO844" s="120"/>
      <c r="OSP844" s="120"/>
      <c r="OSQ844" s="120"/>
      <c r="OSR844" s="120"/>
      <c r="OSS844" s="120"/>
      <c r="OST844" s="120"/>
      <c r="OSU844" s="120"/>
      <c r="OSV844" s="120"/>
      <c r="OSW844" s="120"/>
      <c r="OSX844" s="120"/>
      <c r="OSY844" s="120"/>
      <c r="OSZ844" s="120"/>
      <c r="OTA844" s="120"/>
      <c r="OTB844" s="120"/>
      <c r="OTC844" s="120"/>
      <c r="OTD844" s="120"/>
      <c r="OTE844" s="120"/>
      <c r="OTF844" s="120"/>
      <c r="OTG844" s="120"/>
      <c r="OTH844" s="120"/>
      <c r="OTI844" s="120"/>
      <c r="OTJ844" s="120"/>
      <c r="OTK844" s="120"/>
      <c r="OTL844" s="120"/>
      <c r="OTM844" s="120"/>
      <c r="OTN844" s="120"/>
      <c r="OTO844" s="120"/>
      <c r="OTP844" s="120"/>
      <c r="OTQ844" s="120"/>
      <c r="OTR844" s="120"/>
      <c r="OTS844" s="120"/>
      <c r="OTT844" s="120"/>
      <c r="OTU844" s="120"/>
      <c r="OTV844" s="120"/>
      <c r="OTW844" s="120"/>
      <c r="OTX844" s="120"/>
      <c r="OTY844" s="120"/>
      <c r="OTZ844" s="120"/>
      <c r="OUA844" s="120"/>
      <c r="OUB844" s="120"/>
      <c r="OUC844" s="120"/>
      <c r="OUD844" s="120"/>
      <c r="OUE844" s="120"/>
      <c r="OUF844" s="120"/>
      <c r="OUG844" s="120"/>
      <c r="OUH844" s="120"/>
      <c r="OUI844" s="120"/>
      <c r="OUJ844" s="120"/>
      <c r="OUK844" s="120"/>
      <c r="OUL844" s="120"/>
      <c r="OUM844" s="120"/>
      <c r="OUN844" s="120"/>
      <c r="OUO844" s="120"/>
      <c r="OUP844" s="120"/>
      <c r="OUQ844" s="120"/>
      <c r="OUR844" s="120"/>
      <c r="OUS844" s="120"/>
      <c r="OUT844" s="120"/>
      <c r="OUU844" s="120"/>
      <c r="OUV844" s="120"/>
      <c r="OUW844" s="120"/>
      <c r="OUX844" s="120"/>
      <c r="OUY844" s="120"/>
      <c r="OUZ844" s="120"/>
      <c r="OVA844" s="120"/>
      <c r="OVB844" s="120"/>
      <c r="OVC844" s="120"/>
      <c r="OVD844" s="120"/>
      <c r="OVE844" s="120"/>
      <c r="OVF844" s="120"/>
      <c r="OVG844" s="120"/>
      <c r="OVH844" s="120"/>
      <c r="OVI844" s="120"/>
      <c r="OVJ844" s="120"/>
      <c r="OVK844" s="120"/>
      <c r="OVL844" s="120"/>
      <c r="OVM844" s="120"/>
      <c r="OVN844" s="120"/>
      <c r="OVO844" s="120"/>
      <c r="OVP844" s="120"/>
      <c r="OVQ844" s="120"/>
      <c r="OVR844" s="120"/>
      <c r="OVS844" s="120"/>
      <c r="OVT844" s="120"/>
      <c r="OVU844" s="120"/>
      <c r="OVV844" s="120"/>
      <c r="OVW844" s="120"/>
      <c r="OVX844" s="120"/>
      <c r="OVY844" s="120"/>
      <c r="OVZ844" s="120"/>
      <c r="OWA844" s="120"/>
      <c r="OWB844" s="120"/>
      <c r="OWC844" s="120"/>
      <c r="OWD844" s="120"/>
      <c r="OWE844" s="120"/>
      <c r="OWF844" s="120"/>
      <c r="OWG844" s="120"/>
      <c r="OWH844" s="120"/>
      <c r="OWI844" s="120"/>
      <c r="OWJ844" s="120"/>
      <c r="OWK844" s="120"/>
      <c r="OWL844" s="120"/>
      <c r="OWM844" s="120"/>
      <c r="OWN844" s="120"/>
      <c r="OWO844" s="120"/>
      <c r="OWP844" s="120"/>
      <c r="OWQ844" s="120"/>
      <c r="OWR844" s="120"/>
      <c r="OWS844" s="120"/>
      <c r="OWT844" s="120"/>
      <c r="OWU844" s="120"/>
      <c r="OWV844" s="120"/>
      <c r="OWW844" s="120"/>
      <c r="OWX844" s="120"/>
      <c r="OWY844" s="120"/>
      <c r="OWZ844" s="120"/>
      <c r="OXA844" s="120"/>
      <c r="OXB844" s="120"/>
      <c r="OXC844" s="120"/>
      <c r="OXD844" s="120"/>
      <c r="OXE844" s="120"/>
      <c r="OXF844" s="120"/>
      <c r="OXG844" s="120"/>
      <c r="OXH844" s="120"/>
      <c r="OXI844" s="120"/>
      <c r="OXJ844" s="120"/>
      <c r="OXK844" s="120"/>
      <c r="OXL844" s="120"/>
      <c r="OXM844" s="120"/>
      <c r="OXN844" s="120"/>
      <c r="OXO844" s="120"/>
      <c r="OXP844" s="120"/>
      <c r="OXQ844" s="120"/>
      <c r="OXR844" s="120"/>
      <c r="OXS844" s="120"/>
      <c r="OXT844" s="120"/>
      <c r="OXU844" s="120"/>
      <c r="OXV844" s="120"/>
      <c r="OXW844" s="120"/>
      <c r="OXX844" s="120"/>
      <c r="OXY844" s="120"/>
      <c r="OXZ844" s="120"/>
      <c r="OYA844" s="120"/>
      <c r="OYB844" s="120"/>
      <c r="OYC844" s="120"/>
      <c r="OYD844" s="120"/>
      <c r="OYE844" s="120"/>
      <c r="OYF844" s="120"/>
      <c r="OYG844" s="120"/>
      <c r="OYH844" s="120"/>
      <c r="OYI844" s="120"/>
      <c r="OYJ844" s="120"/>
      <c r="OYK844" s="120"/>
      <c r="OYL844" s="120"/>
      <c r="OYM844" s="120"/>
      <c r="OYN844" s="120"/>
      <c r="OYO844" s="120"/>
      <c r="OYP844" s="120"/>
      <c r="OYQ844" s="120"/>
      <c r="OYR844" s="120"/>
      <c r="OYS844" s="120"/>
      <c r="OYT844" s="120"/>
      <c r="OYU844" s="120"/>
      <c r="OYV844" s="120"/>
      <c r="OYW844" s="120"/>
      <c r="OYX844" s="120"/>
      <c r="OYY844" s="120"/>
      <c r="OYZ844" s="120"/>
      <c r="OZA844" s="120"/>
      <c r="OZB844" s="120"/>
      <c r="OZC844" s="120"/>
      <c r="OZD844" s="120"/>
      <c r="OZE844" s="120"/>
      <c r="OZF844" s="120"/>
      <c r="OZG844" s="120"/>
      <c r="OZH844" s="120"/>
      <c r="OZI844" s="120"/>
      <c r="OZJ844" s="120"/>
      <c r="OZK844" s="120"/>
      <c r="OZL844" s="120"/>
      <c r="OZM844" s="120"/>
      <c r="OZN844" s="120"/>
      <c r="OZO844" s="120"/>
      <c r="OZP844" s="120"/>
      <c r="OZQ844" s="120"/>
      <c r="OZR844" s="120"/>
      <c r="OZS844" s="120"/>
      <c r="OZT844" s="120"/>
      <c r="OZU844" s="120"/>
      <c r="OZV844" s="120"/>
      <c r="OZW844" s="120"/>
      <c r="OZX844" s="120"/>
      <c r="OZY844" s="120"/>
      <c r="OZZ844" s="120"/>
      <c r="PAA844" s="120"/>
      <c r="PAB844" s="120"/>
      <c r="PAC844" s="120"/>
      <c r="PAD844" s="120"/>
      <c r="PAE844" s="120"/>
      <c r="PAF844" s="120"/>
      <c r="PAG844" s="120"/>
      <c r="PAH844" s="120"/>
      <c r="PAI844" s="120"/>
      <c r="PAJ844" s="120"/>
      <c r="PAK844" s="120"/>
      <c r="PAL844" s="120"/>
      <c r="PAM844" s="120"/>
      <c r="PAN844" s="120"/>
      <c r="PAO844" s="120"/>
      <c r="PAP844" s="120"/>
      <c r="PAQ844" s="120"/>
      <c r="PAR844" s="120"/>
      <c r="PAS844" s="120"/>
      <c r="PAT844" s="120"/>
      <c r="PAU844" s="120"/>
      <c r="PAV844" s="120"/>
      <c r="PAW844" s="120"/>
      <c r="PAX844" s="120"/>
      <c r="PAY844" s="120"/>
      <c r="PAZ844" s="120"/>
      <c r="PBA844" s="120"/>
      <c r="PBB844" s="120"/>
      <c r="PBC844" s="120"/>
      <c r="PBD844" s="120"/>
      <c r="PBE844" s="120"/>
      <c r="PBF844" s="120"/>
      <c r="PBG844" s="120"/>
      <c r="PBH844" s="120"/>
      <c r="PBI844" s="120"/>
      <c r="PBJ844" s="120"/>
      <c r="PBK844" s="120"/>
      <c r="PBL844" s="120"/>
      <c r="PBM844" s="120"/>
      <c r="PBN844" s="120"/>
      <c r="PBO844" s="120"/>
      <c r="PBP844" s="120"/>
      <c r="PBQ844" s="120"/>
      <c r="PBR844" s="120"/>
      <c r="PBS844" s="120"/>
      <c r="PBT844" s="120"/>
      <c r="PBU844" s="120"/>
      <c r="PBV844" s="120"/>
      <c r="PBW844" s="120"/>
      <c r="PBX844" s="120"/>
      <c r="PBY844" s="120"/>
      <c r="PBZ844" s="120"/>
      <c r="PCA844" s="120"/>
      <c r="PCB844" s="120"/>
      <c r="PCC844" s="120"/>
      <c r="PCD844" s="120"/>
      <c r="PCE844" s="120"/>
      <c r="PCF844" s="120"/>
      <c r="PCG844" s="120"/>
      <c r="PCH844" s="120"/>
      <c r="PCI844" s="120"/>
      <c r="PCJ844" s="120"/>
      <c r="PCK844" s="120"/>
      <c r="PCL844" s="120"/>
      <c r="PCM844" s="120"/>
      <c r="PCN844" s="120"/>
      <c r="PCO844" s="120"/>
      <c r="PCP844" s="120"/>
      <c r="PCQ844" s="120"/>
      <c r="PCR844" s="120"/>
      <c r="PCS844" s="120"/>
      <c r="PCT844" s="120"/>
      <c r="PCU844" s="120"/>
      <c r="PCV844" s="120"/>
      <c r="PCW844" s="120"/>
      <c r="PCX844" s="120"/>
      <c r="PCY844" s="120"/>
      <c r="PCZ844" s="120"/>
      <c r="PDA844" s="120"/>
      <c r="PDB844" s="120"/>
      <c r="PDC844" s="120"/>
      <c r="PDD844" s="120"/>
      <c r="PDE844" s="120"/>
      <c r="PDF844" s="120"/>
      <c r="PDG844" s="120"/>
      <c r="PDH844" s="120"/>
      <c r="PDI844" s="120"/>
      <c r="PDJ844" s="120"/>
      <c r="PDK844" s="120"/>
      <c r="PDL844" s="120"/>
      <c r="PDM844" s="120"/>
      <c r="PDN844" s="120"/>
      <c r="PDO844" s="120"/>
      <c r="PDP844" s="120"/>
      <c r="PDQ844" s="120"/>
      <c r="PDR844" s="120"/>
      <c r="PDS844" s="120"/>
      <c r="PDT844" s="120"/>
      <c r="PDU844" s="120"/>
      <c r="PDV844" s="120"/>
      <c r="PDW844" s="120"/>
      <c r="PDX844" s="120"/>
      <c r="PDY844" s="120"/>
      <c r="PDZ844" s="120"/>
      <c r="PEA844" s="120"/>
      <c r="PEB844" s="120"/>
      <c r="PEC844" s="120"/>
      <c r="PED844" s="120"/>
      <c r="PEE844" s="120"/>
      <c r="PEF844" s="120"/>
      <c r="PEG844" s="120"/>
      <c r="PEH844" s="120"/>
      <c r="PEI844" s="120"/>
      <c r="PEJ844" s="120"/>
      <c r="PEK844" s="120"/>
      <c r="PEL844" s="120"/>
      <c r="PEM844" s="120"/>
      <c r="PEN844" s="120"/>
      <c r="PEO844" s="120"/>
      <c r="PEP844" s="120"/>
      <c r="PEQ844" s="120"/>
      <c r="PER844" s="120"/>
      <c r="PES844" s="120"/>
      <c r="PET844" s="120"/>
      <c r="PEU844" s="120"/>
      <c r="PEV844" s="120"/>
      <c r="PEW844" s="120"/>
      <c r="PEX844" s="120"/>
      <c r="PEY844" s="120"/>
      <c r="PEZ844" s="120"/>
      <c r="PFA844" s="120"/>
      <c r="PFB844" s="120"/>
      <c r="PFC844" s="120"/>
      <c r="PFD844" s="120"/>
      <c r="PFE844" s="120"/>
      <c r="PFF844" s="120"/>
      <c r="PFG844" s="120"/>
      <c r="PFH844" s="120"/>
      <c r="PFI844" s="120"/>
      <c r="PFJ844" s="120"/>
      <c r="PFK844" s="120"/>
      <c r="PFL844" s="120"/>
      <c r="PFM844" s="120"/>
      <c r="PFN844" s="120"/>
      <c r="PFO844" s="120"/>
      <c r="PFP844" s="120"/>
      <c r="PFQ844" s="120"/>
      <c r="PFR844" s="120"/>
      <c r="PFS844" s="120"/>
      <c r="PFT844" s="120"/>
      <c r="PFU844" s="120"/>
      <c r="PFV844" s="120"/>
      <c r="PFW844" s="120"/>
      <c r="PFX844" s="120"/>
      <c r="PFY844" s="120"/>
      <c r="PFZ844" s="120"/>
      <c r="PGA844" s="120"/>
      <c r="PGB844" s="120"/>
      <c r="PGC844" s="120"/>
      <c r="PGD844" s="120"/>
      <c r="PGE844" s="120"/>
      <c r="PGF844" s="120"/>
      <c r="PGG844" s="120"/>
      <c r="PGH844" s="120"/>
      <c r="PGI844" s="120"/>
      <c r="PGJ844" s="120"/>
      <c r="PGK844" s="120"/>
      <c r="PGL844" s="120"/>
      <c r="PGM844" s="120"/>
      <c r="PGN844" s="120"/>
      <c r="PGO844" s="120"/>
      <c r="PGP844" s="120"/>
      <c r="PGQ844" s="120"/>
      <c r="PGR844" s="120"/>
      <c r="PGS844" s="120"/>
      <c r="PGT844" s="120"/>
      <c r="PGU844" s="120"/>
      <c r="PGV844" s="120"/>
      <c r="PGW844" s="120"/>
      <c r="PGX844" s="120"/>
      <c r="PGY844" s="120"/>
      <c r="PGZ844" s="120"/>
      <c r="PHA844" s="120"/>
      <c r="PHB844" s="120"/>
      <c r="PHC844" s="120"/>
      <c r="PHD844" s="120"/>
      <c r="PHE844" s="120"/>
      <c r="PHF844" s="120"/>
      <c r="PHG844" s="120"/>
      <c r="PHH844" s="120"/>
      <c r="PHI844" s="120"/>
      <c r="PHJ844" s="120"/>
      <c r="PHK844" s="120"/>
      <c r="PHL844" s="120"/>
      <c r="PHM844" s="120"/>
      <c r="PHN844" s="120"/>
      <c r="PHO844" s="120"/>
      <c r="PHP844" s="120"/>
      <c r="PHQ844" s="120"/>
      <c r="PHR844" s="120"/>
      <c r="PHS844" s="120"/>
      <c r="PHT844" s="120"/>
      <c r="PHU844" s="120"/>
      <c r="PHV844" s="120"/>
      <c r="PHW844" s="120"/>
      <c r="PHX844" s="120"/>
      <c r="PHY844" s="120"/>
      <c r="PHZ844" s="120"/>
      <c r="PIA844" s="120"/>
      <c r="PIB844" s="120"/>
      <c r="PIC844" s="120"/>
      <c r="PID844" s="120"/>
      <c r="PIE844" s="120"/>
      <c r="PIF844" s="120"/>
      <c r="PIG844" s="120"/>
      <c r="PIH844" s="120"/>
      <c r="PII844" s="120"/>
      <c r="PIJ844" s="120"/>
      <c r="PIK844" s="120"/>
      <c r="PIL844" s="120"/>
      <c r="PIM844" s="120"/>
      <c r="PIN844" s="120"/>
      <c r="PIO844" s="120"/>
      <c r="PIP844" s="120"/>
      <c r="PIQ844" s="120"/>
      <c r="PIR844" s="120"/>
      <c r="PIS844" s="120"/>
      <c r="PIT844" s="120"/>
      <c r="PIU844" s="120"/>
      <c r="PIV844" s="120"/>
      <c r="PIW844" s="120"/>
      <c r="PIX844" s="120"/>
      <c r="PIY844" s="120"/>
      <c r="PIZ844" s="120"/>
      <c r="PJA844" s="120"/>
      <c r="PJB844" s="120"/>
      <c r="PJC844" s="120"/>
      <c r="PJD844" s="120"/>
      <c r="PJE844" s="120"/>
      <c r="PJF844" s="120"/>
      <c r="PJG844" s="120"/>
      <c r="PJH844" s="120"/>
      <c r="PJI844" s="120"/>
      <c r="PJJ844" s="120"/>
      <c r="PJK844" s="120"/>
      <c r="PJL844" s="120"/>
      <c r="PJM844" s="120"/>
      <c r="PJN844" s="120"/>
      <c r="PJO844" s="120"/>
      <c r="PJP844" s="120"/>
      <c r="PJQ844" s="120"/>
      <c r="PJR844" s="120"/>
      <c r="PJS844" s="120"/>
      <c r="PJT844" s="120"/>
      <c r="PJU844" s="120"/>
      <c r="PJV844" s="120"/>
      <c r="PJW844" s="120"/>
      <c r="PJX844" s="120"/>
      <c r="PJY844" s="120"/>
      <c r="PJZ844" s="120"/>
      <c r="PKA844" s="120"/>
      <c r="PKB844" s="120"/>
      <c r="PKC844" s="120"/>
      <c r="PKD844" s="120"/>
      <c r="PKE844" s="120"/>
      <c r="PKF844" s="120"/>
      <c r="PKG844" s="120"/>
      <c r="PKH844" s="120"/>
      <c r="PKI844" s="120"/>
      <c r="PKJ844" s="120"/>
      <c r="PKK844" s="120"/>
      <c r="PKL844" s="120"/>
      <c r="PKM844" s="120"/>
      <c r="PKN844" s="120"/>
      <c r="PKO844" s="120"/>
      <c r="PKP844" s="120"/>
      <c r="PKQ844" s="120"/>
      <c r="PKR844" s="120"/>
      <c r="PKS844" s="120"/>
      <c r="PKT844" s="120"/>
      <c r="PKU844" s="120"/>
      <c r="PKV844" s="120"/>
      <c r="PKW844" s="120"/>
      <c r="PKX844" s="120"/>
      <c r="PKY844" s="120"/>
      <c r="PKZ844" s="120"/>
      <c r="PLA844" s="120"/>
      <c r="PLB844" s="120"/>
      <c r="PLC844" s="120"/>
      <c r="PLD844" s="120"/>
      <c r="PLE844" s="120"/>
      <c r="PLF844" s="120"/>
      <c r="PLG844" s="120"/>
      <c r="PLH844" s="120"/>
      <c r="PLI844" s="120"/>
      <c r="PLJ844" s="120"/>
      <c r="PLK844" s="120"/>
      <c r="PLL844" s="120"/>
      <c r="PLM844" s="120"/>
      <c r="PLN844" s="120"/>
      <c r="PLO844" s="120"/>
      <c r="PLP844" s="120"/>
      <c r="PLQ844" s="120"/>
      <c r="PLR844" s="120"/>
      <c r="PLS844" s="120"/>
      <c r="PLT844" s="120"/>
      <c r="PLU844" s="120"/>
      <c r="PLV844" s="120"/>
      <c r="PLW844" s="120"/>
      <c r="PLX844" s="120"/>
      <c r="PLY844" s="120"/>
      <c r="PLZ844" s="120"/>
      <c r="PMA844" s="120"/>
      <c r="PMB844" s="120"/>
      <c r="PMC844" s="120"/>
      <c r="PMD844" s="120"/>
      <c r="PME844" s="120"/>
      <c r="PMF844" s="120"/>
      <c r="PMG844" s="120"/>
      <c r="PMH844" s="120"/>
      <c r="PMI844" s="120"/>
      <c r="PMJ844" s="120"/>
      <c r="PMK844" s="120"/>
      <c r="PML844" s="120"/>
      <c r="PMM844" s="120"/>
      <c r="PMN844" s="120"/>
      <c r="PMO844" s="120"/>
      <c r="PMP844" s="120"/>
      <c r="PMQ844" s="120"/>
      <c r="PMR844" s="120"/>
      <c r="PMS844" s="120"/>
      <c r="PMT844" s="120"/>
      <c r="PMU844" s="120"/>
      <c r="PMV844" s="120"/>
      <c r="PMW844" s="120"/>
      <c r="PMX844" s="120"/>
      <c r="PMY844" s="120"/>
      <c r="PMZ844" s="120"/>
      <c r="PNA844" s="120"/>
      <c r="PNB844" s="120"/>
      <c r="PNC844" s="120"/>
      <c r="PND844" s="120"/>
      <c r="PNE844" s="120"/>
      <c r="PNF844" s="120"/>
      <c r="PNG844" s="120"/>
      <c r="PNH844" s="120"/>
      <c r="PNI844" s="120"/>
      <c r="PNJ844" s="120"/>
      <c r="PNK844" s="120"/>
      <c r="PNL844" s="120"/>
      <c r="PNM844" s="120"/>
      <c r="PNN844" s="120"/>
      <c r="PNO844" s="120"/>
      <c r="PNP844" s="120"/>
      <c r="PNQ844" s="120"/>
      <c r="PNR844" s="120"/>
      <c r="PNS844" s="120"/>
      <c r="PNT844" s="120"/>
      <c r="PNU844" s="120"/>
      <c r="PNV844" s="120"/>
      <c r="PNW844" s="120"/>
      <c r="PNX844" s="120"/>
      <c r="PNY844" s="120"/>
      <c r="PNZ844" s="120"/>
      <c r="POA844" s="120"/>
      <c r="POB844" s="120"/>
      <c r="POC844" s="120"/>
      <c r="POD844" s="120"/>
      <c r="POE844" s="120"/>
      <c r="POF844" s="120"/>
      <c r="POG844" s="120"/>
      <c r="POH844" s="120"/>
      <c r="POI844" s="120"/>
      <c r="POJ844" s="120"/>
      <c r="POK844" s="120"/>
      <c r="POL844" s="120"/>
      <c r="POM844" s="120"/>
      <c r="PON844" s="120"/>
      <c r="POO844" s="120"/>
      <c r="POP844" s="120"/>
      <c r="POQ844" s="120"/>
      <c r="POR844" s="120"/>
      <c r="POS844" s="120"/>
      <c r="POT844" s="120"/>
      <c r="POU844" s="120"/>
      <c r="POV844" s="120"/>
      <c r="POW844" s="120"/>
      <c r="POX844" s="120"/>
      <c r="POY844" s="120"/>
      <c r="POZ844" s="120"/>
      <c r="PPA844" s="120"/>
      <c r="PPB844" s="120"/>
      <c r="PPC844" s="120"/>
      <c r="PPD844" s="120"/>
      <c r="PPE844" s="120"/>
      <c r="PPF844" s="120"/>
      <c r="PPG844" s="120"/>
      <c r="PPH844" s="120"/>
      <c r="PPI844" s="120"/>
      <c r="PPJ844" s="120"/>
      <c r="PPK844" s="120"/>
      <c r="PPL844" s="120"/>
      <c r="PPM844" s="120"/>
      <c r="PPN844" s="120"/>
      <c r="PPO844" s="120"/>
      <c r="PPP844" s="120"/>
      <c r="PPQ844" s="120"/>
      <c r="PPR844" s="120"/>
      <c r="PPS844" s="120"/>
      <c r="PPT844" s="120"/>
      <c r="PPU844" s="120"/>
      <c r="PPV844" s="120"/>
      <c r="PPW844" s="120"/>
      <c r="PPX844" s="120"/>
      <c r="PPY844" s="120"/>
      <c r="PPZ844" s="120"/>
      <c r="PQA844" s="120"/>
      <c r="PQB844" s="120"/>
      <c r="PQC844" s="120"/>
      <c r="PQD844" s="120"/>
      <c r="PQE844" s="120"/>
      <c r="PQF844" s="120"/>
      <c r="PQG844" s="120"/>
      <c r="PQH844" s="120"/>
      <c r="PQI844" s="120"/>
      <c r="PQJ844" s="120"/>
      <c r="PQK844" s="120"/>
      <c r="PQL844" s="120"/>
      <c r="PQM844" s="120"/>
      <c r="PQN844" s="120"/>
      <c r="PQO844" s="120"/>
      <c r="PQP844" s="120"/>
      <c r="PQQ844" s="120"/>
      <c r="PQR844" s="120"/>
      <c r="PQS844" s="120"/>
      <c r="PQT844" s="120"/>
      <c r="PQU844" s="120"/>
      <c r="PQV844" s="120"/>
      <c r="PQW844" s="120"/>
      <c r="PQX844" s="120"/>
      <c r="PQY844" s="120"/>
      <c r="PQZ844" s="120"/>
      <c r="PRA844" s="120"/>
      <c r="PRB844" s="120"/>
      <c r="PRC844" s="120"/>
      <c r="PRD844" s="120"/>
      <c r="PRE844" s="120"/>
      <c r="PRF844" s="120"/>
      <c r="PRG844" s="120"/>
      <c r="PRH844" s="120"/>
      <c r="PRI844" s="120"/>
      <c r="PRJ844" s="120"/>
      <c r="PRK844" s="120"/>
      <c r="PRL844" s="120"/>
      <c r="PRM844" s="120"/>
      <c r="PRN844" s="120"/>
      <c r="PRO844" s="120"/>
      <c r="PRP844" s="120"/>
      <c r="PRQ844" s="120"/>
      <c r="PRR844" s="120"/>
      <c r="PRS844" s="120"/>
      <c r="PRT844" s="120"/>
      <c r="PRU844" s="120"/>
      <c r="PRV844" s="120"/>
      <c r="PRW844" s="120"/>
      <c r="PRX844" s="120"/>
      <c r="PRY844" s="120"/>
      <c r="PRZ844" s="120"/>
      <c r="PSA844" s="120"/>
      <c r="PSB844" s="120"/>
      <c r="PSC844" s="120"/>
      <c r="PSD844" s="120"/>
      <c r="PSE844" s="120"/>
      <c r="PSF844" s="120"/>
      <c r="PSG844" s="120"/>
      <c r="PSH844" s="120"/>
      <c r="PSI844" s="120"/>
      <c r="PSJ844" s="120"/>
      <c r="PSK844" s="120"/>
      <c r="PSL844" s="120"/>
      <c r="PSM844" s="120"/>
      <c r="PSN844" s="120"/>
      <c r="PSO844" s="120"/>
      <c r="PSP844" s="120"/>
      <c r="PSQ844" s="120"/>
      <c r="PSR844" s="120"/>
      <c r="PSS844" s="120"/>
      <c r="PST844" s="120"/>
      <c r="PSU844" s="120"/>
      <c r="PSV844" s="120"/>
      <c r="PSW844" s="120"/>
      <c r="PSX844" s="120"/>
      <c r="PSY844" s="120"/>
      <c r="PSZ844" s="120"/>
      <c r="PTA844" s="120"/>
      <c r="PTB844" s="120"/>
      <c r="PTC844" s="120"/>
      <c r="PTD844" s="120"/>
      <c r="PTE844" s="120"/>
      <c r="PTF844" s="120"/>
      <c r="PTG844" s="120"/>
      <c r="PTH844" s="120"/>
      <c r="PTI844" s="120"/>
      <c r="PTJ844" s="120"/>
      <c r="PTK844" s="120"/>
      <c r="PTL844" s="120"/>
      <c r="PTM844" s="120"/>
      <c r="PTN844" s="120"/>
      <c r="PTO844" s="120"/>
      <c r="PTP844" s="120"/>
      <c r="PTQ844" s="120"/>
      <c r="PTR844" s="120"/>
      <c r="PTS844" s="120"/>
      <c r="PTT844" s="120"/>
      <c r="PTU844" s="120"/>
      <c r="PTV844" s="120"/>
      <c r="PTW844" s="120"/>
      <c r="PTX844" s="120"/>
      <c r="PTY844" s="120"/>
      <c r="PTZ844" s="120"/>
      <c r="PUA844" s="120"/>
      <c r="PUB844" s="120"/>
      <c r="PUC844" s="120"/>
      <c r="PUD844" s="120"/>
      <c r="PUE844" s="120"/>
      <c r="PUF844" s="120"/>
      <c r="PUG844" s="120"/>
      <c r="PUH844" s="120"/>
      <c r="PUI844" s="120"/>
      <c r="PUJ844" s="120"/>
      <c r="PUK844" s="120"/>
      <c r="PUL844" s="120"/>
      <c r="PUM844" s="120"/>
      <c r="PUN844" s="120"/>
      <c r="PUO844" s="120"/>
      <c r="PUP844" s="120"/>
      <c r="PUQ844" s="120"/>
      <c r="PUR844" s="120"/>
      <c r="PUS844" s="120"/>
      <c r="PUT844" s="120"/>
      <c r="PUU844" s="120"/>
      <c r="PUV844" s="120"/>
      <c r="PUW844" s="120"/>
      <c r="PUX844" s="120"/>
      <c r="PUY844" s="120"/>
      <c r="PUZ844" s="120"/>
      <c r="PVA844" s="120"/>
      <c r="PVB844" s="120"/>
      <c r="PVC844" s="120"/>
      <c r="PVD844" s="120"/>
      <c r="PVE844" s="120"/>
      <c r="PVF844" s="120"/>
      <c r="PVG844" s="120"/>
      <c r="PVH844" s="120"/>
      <c r="PVI844" s="120"/>
      <c r="PVJ844" s="120"/>
      <c r="PVK844" s="120"/>
      <c r="PVL844" s="120"/>
      <c r="PVM844" s="120"/>
      <c r="PVN844" s="120"/>
      <c r="PVO844" s="120"/>
      <c r="PVP844" s="120"/>
      <c r="PVQ844" s="120"/>
      <c r="PVR844" s="120"/>
      <c r="PVS844" s="120"/>
      <c r="PVT844" s="120"/>
      <c r="PVU844" s="120"/>
      <c r="PVV844" s="120"/>
      <c r="PVW844" s="120"/>
      <c r="PVX844" s="120"/>
      <c r="PVY844" s="120"/>
      <c r="PVZ844" s="120"/>
      <c r="PWA844" s="120"/>
      <c r="PWB844" s="120"/>
      <c r="PWC844" s="120"/>
      <c r="PWD844" s="120"/>
      <c r="PWE844" s="120"/>
      <c r="PWF844" s="120"/>
      <c r="PWG844" s="120"/>
      <c r="PWH844" s="120"/>
      <c r="PWI844" s="120"/>
      <c r="PWJ844" s="120"/>
      <c r="PWK844" s="120"/>
      <c r="PWL844" s="120"/>
      <c r="PWM844" s="120"/>
      <c r="PWN844" s="120"/>
      <c r="PWO844" s="120"/>
      <c r="PWP844" s="120"/>
      <c r="PWQ844" s="120"/>
      <c r="PWR844" s="120"/>
      <c r="PWS844" s="120"/>
      <c r="PWT844" s="120"/>
      <c r="PWU844" s="120"/>
      <c r="PWV844" s="120"/>
      <c r="PWW844" s="120"/>
      <c r="PWX844" s="120"/>
      <c r="PWY844" s="120"/>
      <c r="PWZ844" s="120"/>
      <c r="PXA844" s="120"/>
      <c r="PXB844" s="120"/>
      <c r="PXC844" s="120"/>
      <c r="PXD844" s="120"/>
      <c r="PXE844" s="120"/>
      <c r="PXF844" s="120"/>
      <c r="PXG844" s="120"/>
      <c r="PXH844" s="120"/>
      <c r="PXI844" s="120"/>
      <c r="PXJ844" s="120"/>
      <c r="PXK844" s="120"/>
      <c r="PXL844" s="120"/>
      <c r="PXM844" s="120"/>
      <c r="PXN844" s="120"/>
      <c r="PXO844" s="120"/>
      <c r="PXP844" s="120"/>
      <c r="PXQ844" s="120"/>
      <c r="PXR844" s="120"/>
      <c r="PXS844" s="120"/>
      <c r="PXT844" s="120"/>
      <c r="PXU844" s="120"/>
      <c r="PXV844" s="120"/>
      <c r="PXW844" s="120"/>
      <c r="PXX844" s="120"/>
      <c r="PXY844" s="120"/>
      <c r="PXZ844" s="120"/>
      <c r="PYA844" s="120"/>
      <c r="PYB844" s="120"/>
      <c r="PYC844" s="120"/>
      <c r="PYD844" s="120"/>
      <c r="PYE844" s="120"/>
      <c r="PYF844" s="120"/>
      <c r="PYG844" s="120"/>
      <c r="PYH844" s="120"/>
      <c r="PYI844" s="120"/>
      <c r="PYJ844" s="120"/>
      <c r="PYK844" s="120"/>
      <c r="PYL844" s="120"/>
      <c r="PYM844" s="120"/>
      <c r="PYN844" s="120"/>
      <c r="PYO844" s="120"/>
      <c r="PYP844" s="120"/>
      <c r="PYQ844" s="120"/>
      <c r="PYR844" s="120"/>
      <c r="PYS844" s="120"/>
      <c r="PYT844" s="120"/>
      <c r="PYU844" s="120"/>
      <c r="PYV844" s="120"/>
      <c r="PYW844" s="120"/>
      <c r="PYX844" s="120"/>
      <c r="PYY844" s="120"/>
      <c r="PYZ844" s="120"/>
      <c r="PZA844" s="120"/>
      <c r="PZB844" s="120"/>
      <c r="PZC844" s="120"/>
      <c r="PZD844" s="120"/>
      <c r="PZE844" s="120"/>
      <c r="PZF844" s="120"/>
      <c r="PZG844" s="120"/>
      <c r="PZH844" s="120"/>
      <c r="PZI844" s="120"/>
      <c r="PZJ844" s="120"/>
      <c r="PZK844" s="120"/>
      <c r="PZL844" s="120"/>
      <c r="PZM844" s="120"/>
      <c r="PZN844" s="120"/>
      <c r="PZO844" s="120"/>
      <c r="PZP844" s="120"/>
      <c r="PZQ844" s="120"/>
      <c r="PZR844" s="120"/>
      <c r="PZS844" s="120"/>
      <c r="PZT844" s="120"/>
      <c r="PZU844" s="120"/>
      <c r="PZV844" s="120"/>
      <c r="PZW844" s="120"/>
      <c r="PZX844" s="120"/>
      <c r="PZY844" s="120"/>
      <c r="PZZ844" s="120"/>
      <c r="QAA844" s="120"/>
      <c r="QAB844" s="120"/>
      <c r="QAC844" s="120"/>
      <c r="QAD844" s="120"/>
      <c r="QAE844" s="120"/>
      <c r="QAF844" s="120"/>
      <c r="QAG844" s="120"/>
      <c r="QAH844" s="120"/>
      <c r="QAI844" s="120"/>
      <c r="QAJ844" s="120"/>
      <c r="QAK844" s="120"/>
      <c r="QAL844" s="120"/>
      <c r="QAM844" s="120"/>
      <c r="QAN844" s="120"/>
      <c r="QAO844" s="120"/>
      <c r="QAP844" s="120"/>
      <c r="QAQ844" s="120"/>
      <c r="QAR844" s="120"/>
      <c r="QAS844" s="120"/>
      <c r="QAT844" s="120"/>
      <c r="QAU844" s="120"/>
      <c r="QAV844" s="120"/>
      <c r="QAW844" s="120"/>
      <c r="QAX844" s="120"/>
      <c r="QAY844" s="120"/>
      <c r="QAZ844" s="120"/>
      <c r="QBA844" s="120"/>
      <c r="QBB844" s="120"/>
      <c r="QBC844" s="120"/>
      <c r="QBD844" s="120"/>
      <c r="QBE844" s="120"/>
      <c r="QBF844" s="120"/>
      <c r="QBG844" s="120"/>
      <c r="QBH844" s="120"/>
      <c r="QBI844" s="120"/>
      <c r="QBJ844" s="120"/>
      <c r="QBK844" s="120"/>
      <c r="QBL844" s="120"/>
      <c r="QBM844" s="120"/>
      <c r="QBN844" s="120"/>
      <c r="QBO844" s="120"/>
      <c r="QBP844" s="120"/>
      <c r="QBQ844" s="120"/>
      <c r="QBR844" s="120"/>
      <c r="QBS844" s="120"/>
      <c r="QBT844" s="120"/>
      <c r="QBU844" s="120"/>
      <c r="QBV844" s="120"/>
      <c r="QBW844" s="120"/>
      <c r="QBX844" s="120"/>
      <c r="QBY844" s="120"/>
      <c r="QBZ844" s="120"/>
      <c r="QCA844" s="120"/>
      <c r="QCB844" s="120"/>
      <c r="QCC844" s="120"/>
      <c r="QCD844" s="120"/>
      <c r="QCE844" s="120"/>
      <c r="QCF844" s="120"/>
      <c r="QCG844" s="120"/>
      <c r="QCH844" s="120"/>
      <c r="QCI844" s="120"/>
      <c r="QCJ844" s="120"/>
      <c r="QCK844" s="120"/>
      <c r="QCL844" s="120"/>
      <c r="QCM844" s="120"/>
      <c r="QCN844" s="120"/>
      <c r="QCO844" s="120"/>
      <c r="QCP844" s="120"/>
      <c r="QCQ844" s="120"/>
      <c r="QCR844" s="120"/>
      <c r="QCS844" s="120"/>
      <c r="QCT844" s="120"/>
      <c r="QCU844" s="120"/>
      <c r="QCV844" s="120"/>
      <c r="QCW844" s="120"/>
      <c r="QCX844" s="120"/>
      <c r="QCY844" s="120"/>
      <c r="QCZ844" s="120"/>
      <c r="QDA844" s="120"/>
      <c r="QDB844" s="120"/>
      <c r="QDC844" s="120"/>
      <c r="QDD844" s="120"/>
      <c r="QDE844" s="120"/>
      <c r="QDF844" s="120"/>
      <c r="QDG844" s="120"/>
      <c r="QDH844" s="120"/>
      <c r="QDI844" s="120"/>
      <c r="QDJ844" s="120"/>
      <c r="QDK844" s="120"/>
      <c r="QDL844" s="120"/>
      <c r="QDM844" s="120"/>
      <c r="QDN844" s="120"/>
      <c r="QDO844" s="120"/>
      <c r="QDP844" s="120"/>
      <c r="QDQ844" s="120"/>
      <c r="QDR844" s="120"/>
      <c r="QDS844" s="120"/>
      <c r="QDT844" s="120"/>
      <c r="QDU844" s="120"/>
      <c r="QDV844" s="120"/>
      <c r="QDW844" s="120"/>
      <c r="QDX844" s="120"/>
      <c r="QDY844" s="120"/>
      <c r="QDZ844" s="120"/>
      <c r="QEA844" s="120"/>
      <c r="QEB844" s="120"/>
      <c r="QEC844" s="120"/>
      <c r="QED844" s="120"/>
      <c r="QEE844" s="120"/>
      <c r="QEF844" s="120"/>
      <c r="QEG844" s="120"/>
      <c r="QEH844" s="120"/>
      <c r="QEI844" s="120"/>
      <c r="QEJ844" s="120"/>
      <c r="QEK844" s="120"/>
      <c r="QEL844" s="120"/>
      <c r="QEM844" s="120"/>
      <c r="QEN844" s="120"/>
      <c r="QEO844" s="120"/>
      <c r="QEP844" s="120"/>
      <c r="QEQ844" s="120"/>
      <c r="QER844" s="120"/>
      <c r="QES844" s="120"/>
      <c r="QET844" s="120"/>
      <c r="QEU844" s="120"/>
      <c r="QEV844" s="120"/>
      <c r="QEW844" s="120"/>
      <c r="QEX844" s="120"/>
      <c r="QEY844" s="120"/>
      <c r="QEZ844" s="120"/>
      <c r="QFA844" s="120"/>
      <c r="QFB844" s="120"/>
      <c r="QFC844" s="120"/>
      <c r="QFD844" s="120"/>
      <c r="QFE844" s="120"/>
      <c r="QFF844" s="120"/>
      <c r="QFG844" s="120"/>
      <c r="QFH844" s="120"/>
      <c r="QFI844" s="120"/>
      <c r="QFJ844" s="120"/>
      <c r="QFK844" s="120"/>
      <c r="QFL844" s="120"/>
      <c r="QFM844" s="120"/>
      <c r="QFN844" s="120"/>
      <c r="QFO844" s="120"/>
      <c r="QFP844" s="120"/>
      <c r="QFQ844" s="120"/>
      <c r="QFR844" s="120"/>
      <c r="QFS844" s="120"/>
      <c r="QFT844" s="120"/>
      <c r="QFU844" s="120"/>
      <c r="QFV844" s="120"/>
      <c r="QFW844" s="120"/>
      <c r="QFX844" s="120"/>
      <c r="QFY844" s="120"/>
      <c r="QFZ844" s="120"/>
      <c r="QGA844" s="120"/>
      <c r="QGB844" s="120"/>
      <c r="QGC844" s="120"/>
      <c r="QGD844" s="120"/>
      <c r="QGE844" s="120"/>
      <c r="QGF844" s="120"/>
      <c r="QGG844" s="120"/>
      <c r="QGH844" s="120"/>
      <c r="QGI844" s="120"/>
      <c r="QGJ844" s="120"/>
      <c r="QGK844" s="120"/>
      <c r="QGL844" s="120"/>
      <c r="QGM844" s="120"/>
      <c r="QGN844" s="120"/>
      <c r="QGO844" s="120"/>
      <c r="QGP844" s="120"/>
      <c r="QGQ844" s="120"/>
      <c r="QGR844" s="120"/>
      <c r="QGS844" s="120"/>
      <c r="QGT844" s="120"/>
      <c r="QGU844" s="120"/>
      <c r="QGV844" s="120"/>
      <c r="QGW844" s="120"/>
      <c r="QGX844" s="120"/>
      <c r="QGY844" s="120"/>
      <c r="QGZ844" s="120"/>
      <c r="QHA844" s="120"/>
      <c r="QHB844" s="120"/>
      <c r="QHC844" s="120"/>
      <c r="QHD844" s="120"/>
      <c r="QHE844" s="120"/>
      <c r="QHF844" s="120"/>
      <c r="QHG844" s="120"/>
      <c r="QHH844" s="120"/>
      <c r="QHI844" s="120"/>
      <c r="QHJ844" s="120"/>
      <c r="QHK844" s="120"/>
      <c r="QHL844" s="120"/>
      <c r="QHM844" s="120"/>
      <c r="QHN844" s="120"/>
      <c r="QHO844" s="120"/>
      <c r="QHP844" s="120"/>
      <c r="QHQ844" s="120"/>
      <c r="QHR844" s="120"/>
      <c r="QHS844" s="120"/>
      <c r="QHT844" s="120"/>
      <c r="QHU844" s="120"/>
      <c r="QHV844" s="120"/>
      <c r="QHW844" s="120"/>
      <c r="QHX844" s="120"/>
      <c r="QHY844" s="120"/>
      <c r="QHZ844" s="120"/>
      <c r="QIA844" s="120"/>
      <c r="QIB844" s="120"/>
      <c r="QIC844" s="120"/>
      <c r="QID844" s="120"/>
      <c r="QIE844" s="120"/>
      <c r="QIF844" s="120"/>
      <c r="QIG844" s="120"/>
      <c r="QIH844" s="120"/>
      <c r="QII844" s="120"/>
      <c r="QIJ844" s="120"/>
      <c r="QIK844" s="120"/>
      <c r="QIL844" s="120"/>
      <c r="QIM844" s="120"/>
      <c r="QIN844" s="120"/>
      <c r="QIO844" s="120"/>
      <c r="QIP844" s="120"/>
      <c r="QIQ844" s="120"/>
      <c r="QIR844" s="120"/>
      <c r="QIS844" s="120"/>
      <c r="QIT844" s="120"/>
      <c r="QIU844" s="120"/>
      <c r="QIV844" s="120"/>
      <c r="QIW844" s="120"/>
      <c r="QIX844" s="120"/>
      <c r="QIY844" s="120"/>
      <c r="QIZ844" s="120"/>
      <c r="QJA844" s="120"/>
      <c r="QJB844" s="120"/>
      <c r="QJC844" s="120"/>
      <c r="QJD844" s="120"/>
      <c r="QJE844" s="120"/>
      <c r="QJF844" s="120"/>
      <c r="QJG844" s="120"/>
      <c r="QJH844" s="120"/>
      <c r="QJI844" s="120"/>
      <c r="QJJ844" s="120"/>
      <c r="QJK844" s="120"/>
      <c r="QJL844" s="120"/>
      <c r="QJM844" s="120"/>
      <c r="QJN844" s="120"/>
      <c r="QJO844" s="120"/>
      <c r="QJP844" s="120"/>
      <c r="QJQ844" s="120"/>
      <c r="QJR844" s="120"/>
      <c r="QJS844" s="120"/>
      <c r="QJT844" s="120"/>
      <c r="QJU844" s="120"/>
      <c r="QJV844" s="120"/>
      <c r="QJW844" s="120"/>
      <c r="QJX844" s="120"/>
      <c r="QJY844" s="120"/>
      <c r="QJZ844" s="120"/>
      <c r="QKA844" s="120"/>
      <c r="QKB844" s="120"/>
      <c r="QKC844" s="120"/>
      <c r="QKD844" s="120"/>
      <c r="QKE844" s="120"/>
      <c r="QKF844" s="120"/>
      <c r="QKG844" s="120"/>
      <c r="QKH844" s="120"/>
      <c r="QKI844" s="120"/>
      <c r="QKJ844" s="120"/>
      <c r="QKK844" s="120"/>
      <c r="QKL844" s="120"/>
      <c r="QKM844" s="120"/>
      <c r="QKN844" s="120"/>
      <c r="QKO844" s="120"/>
      <c r="QKP844" s="120"/>
      <c r="QKQ844" s="120"/>
      <c r="QKR844" s="120"/>
      <c r="QKS844" s="120"/>
      <c r="QKT844" s="120"/>
      <c r="QKU844" s="120"/>
      <c r="QKV844" s="120"/>
      <c r="QKW844" s="120"/>
      <c r="QKX844" s="120"/>
      <c r="QKY844" s="120"/>
      <c r="QKZ844" s="120"/>
      <c r="QLA844" s="120"/>
      <c r="QLB844" s="120"/>
      <c r="QLC844" s="120"/>
      <c r="QLD844" s="120"/>
      <c r="QLE844" s="120"/>
      <c r="QLF844" s="120"/>
      <c r="QLG844" s="120"/>
      <c r="QLH844" s="120"/>
      <c r="QLI844" s="120"/>
      <c r="QLJ844" s="120"/>
      <c r="QLK844" s="120"/>
      <c r="QLL844" s="120"/>
      <c r="QLM844" s="120"/>
      <c r="QLN844" s="120"/>
      <c r="QLO844" s="120"/>
      <c r="QLP844" s="120"/>
      <c r="QLQ844" s="120"/>
      <c r="QLR844" s="120"/>
      <c r="QLS844" s="120"/>
      <c r="QLT844" s="120"/>
      <c r="QLU844" s="120"/>
      <c r="QLV844" s="120"/>
      <c r="QLW844" s="120"/>
      <c r="QLX844" s="120"/>
      <c r="QLY844" s="120"/>
      <c r="QLZ844" s="120"/>
      <c r="QMA844" s="120"/>
      <c r="QMB844" s="120"/>
      <c r="QMC844" s="120"/>
      <c r="QMD844" s="120"/>
      <c r="QME844" s="120"/>
      <c r="QMF844" s="120"/>
      <c r="QMG844" s="120"/>
      <c r="QMH844" s="120"/>
      <c r="QMI844" s="120"/>
      <c r="QMJ844" s="120"/>
      <c r="QMK844" s="120"/>
      <c r="QML844" s="120"/>
      <c r="QMM844" s="120"/>
      <c r="QMN844" s="120"/>
      <c r="QMO844" s="120"/>
      <c r="QMP844" s="120"/>
      <c r="QMQ844" s="120"/>
      <c r="QMR844" s="120"/>
      <c r="QMS844" s="120"/>
      <c r="QMT844" s="120"/>
      <c r="QMU844" s="120"/>
      <c r="QMV844" s="120"/>
      <c r="QMW844" s="120"/>
      <c r="QMX844" s="120"/>
      <c r="QMY844" s="120"/>
      <c r="QMZ844" s="120"/>
      <c r="QNA844" s="120"/>
      <c r="QNB844" s="120"/>
      <c r="QNC844" s="120"/>
      <c r="QND844" s="120"/>
      <c r="QNE844" s="120"/>
      <c r="QNF844" s="120"/>
      <c r="QNG844" s="120"/>
      <c r="QNH844" s="120"/>
      <c r="QNI844" s="120"/>
      <c r="QNJ844" s="120"/>
      <c r="QNK844" s="120"/>
      <c r="QNL844" s="120"/>
      <c r="QNM844" s="120"/>
      <c r="QNN844" s="120"/>
      <c r="QNO844" s="120"/>
      <c r="QNP844" s="120"/>
      <c r="QNQ844" s="120"/>
      <c r="QNR844" s="120"/>
      <c r="QNS844" s="120"/>
      <c r="QNT844" s="120"/>
      <c r="QNU844" s="120"/>
      <c r="QNV844" s="120"/>
      <c r="QNW844" s="120"/>
      <c r="QNX844" s="120"/>
      <c r="QNY844" s="120"/>
      <c r="QNZ844" s="120"/>
      <c r="QOA844" s="120"/>
      <c r="QOB844" s="120"/>
      <c r="QOC844" s="120"/>
      <c r="QOD844" s="120"/>
      <c r="QOE844" s="120"/>
      <c r="QOF844" s="120"/>
      <c r="QOG844" s="120"/>
      <c r="QOH844" s="120"/>
      <c r="QOI844" s="120"/>
      <c r="QOJ844" s="120"/>
      <c r="QOK844" s="120"/>
      <c r="QOL844" s="120"/>
      <c r="QOM844" s="120"/>
      <c r="QON844" s="120"/>
      <c r="QOO844" s="120"/>
      <c r="QOP844" s="120"/>
      <c r="QOQ844" s="120"/>
      <c r="QOR844" s="120"/>
      <c r="QOS844" s="120"/>
      <c r="QOT844" s="120"/>
      <c r="QOU844" s="120"/>
      <c r="QOV844" s="120"/>
      <c r="QOW844" s="120"/>
      <c r="QOX844" s="120"/>
      <c r="QOY844" s="120"/>
      <c r="QOZ844" s="120"/>
      <c r="QPA844" s="120"/>
      <c r="QPB844" s="120"/>
      <c r="QPC844" s="120"/>
      <c r="QPD844" s="120"/>
      <c r="QPE844" s="120"/>
      <c r="QPF844" s="120"/>
      <c r="QPG844" s="120"/>
      <c r="QPH844" s="120"/>
      <c r="QPI844" s="120"/>
      <c r="QPJ844" s="120"/>
      <c r="QPK844" s="120"/>
      <c r="QPL844" s="120"/>
      <c r="QPM844" s="120"/>
      <c r="QPN844" s="120"/>
      <c r="QPO844" s="120"/>
      <c r="QPP844" s="120"/>
      <c r="QPQ844" s="120"/>
      <c r="QPR844" s="120"/>
      <c r="QPS844" s="120"/>
      <c r="QPT844" s="120"/>
      <c r="QPU844" s="120"/>
      <c r="QPV844" s="120"/>
      <c r="QPW844" s="120"/>
      <c r="QPX844" s="120"/>
      <c r="QPY844" s="120"/>
      <c r="QPZ844" s="120"/>
      <c r="QQA844" s="120"/>
      <c r="QQB844" s="120"/>
      <c r="QQC844" s="120"/>
      <c r="QQD844" s="120"/>
      <c r="QQE844" s="120"/>
      <c r="QQF844" s="120"/>
      <c r="QQG844" s="120"/>
      <c r="QQH844" s="120"/>
      <c r="QQI844" s="120"/>
      <c r="QQJ844" s="120"/>
      <c r="QQK844" s="120"/>
      <c r="QQL844" s="120"/>
      <c r="QQM844" s="120"/>
      <c r="QQN844" s="120"/>
      <c r="QQO844" s="120"/>
      <c r="QQP844" s="120"/>
      <c r="QQQ844" s="120"/>
      <c r="QQR844" s="120"/>
      <c r="QQS844" s="120"/>
      <c r="QQT844" s="120"/>
      <c r="QQU844" s="120"/>
      <c r="QQV844" s="120"/>
      <c r="QQW844" s="120"/>
      <c r="QQX844" s="120"/>
      <c r="QQY844" s="120"/>
      <c r="QQZ844" s="120"/>
      <c r="QRA844" s="120"/>
      <c r="QRB844" s="120"/>
      <c r="QRC844" s="120"/>
      <c r="QRD844" s="120"/>
      <c r="QRE844" s="120"/>
      <c r="QRF844" s="120"/>
      <c r="QRG844" s="120"/>
      <c r="QRH844" s="120"/>
      <c r="QRI844" s="120"/>
      <c r="QRJ844" s="120"/>
      <c r="QRK844" s="120"/>
      <c r="QRL844" s="120"/>
      <c r="QRM844" s="120"/>
      <c r="QRN844" s="120"/>
      <c r="QRO844" s="120"/>
      <c r="QRP844" s="120"/>
      <c r="QRQ844" s="120"/>
      <c r="QRR844" s="120"/>
      <c r="QRS844" s="120"/>
      <c r="QRT844" s="120"/>
      <c r="QRU844" s="120"/>
      <c r="QRV844" s="120"/>
      <c r="QRW844" s="120"/>
      <c r="QRX844" s="120"/>
      <c r="QRY844" s="120"/>
      <c r="QRZ844" s="120"/>
      <c r="QSA844" s="120"/>
      <c r="QSB844" s="120"/>
      <c r="QSC844" s="120"/>
      <c r="QSD844" s="120"/>
      <c r="QSE844" s="120"/>
      <c r="QSF844" s="120"/>
      <c r="QSG844" s="120"/>
      <c r="QSH844" s="120"/>
      <c r="QSI844" s="120"/>
      <c r="QSJ844" s="120"/>
      <c r="QSK844" s="120"/>
      <c r="QSL844" s="120"/>
      <c r="QSM844" s="120"/>
      <c r="QSN844" s="120"/>
      <c r="QSO844" s="120"/>
      <c r="QSP844" s="120"/>
      <c r="QSQ844" s="120"/>
      <c r="QSR844" s="120"/>
      <c r="QSS844" s="120"/>
      <c r="QST844" s="120"/>
      <c r="QSU844" s="120"/>
      <c r="QSV844" s="120"/>
      <c r="QSW844" s="120"/>
      <c r="QSX844" s="120"/>
      <c r="QSY844" s="120"/>
      <c r="QSZ844" s="120"/>
      <c r="QTA844" s="120"/>
      <c r="QTB844" s="120"/>
      <c r="QTC844" s="120"/>
      <c r="QTD844" s="120"/>
      <c r="QTE844" s="120"/>
      <c r="QTF844" s="120"/>
      <c r="QTG844" s="120"/>
      <c r="QTH844" s="120"/>
      <c r="QTI844" s="120"/>
      <c r="QTJ844" s="120"/>
      <c r="QTK844" s="120"/>
      <c r="QTL844" s="120"/>
      <c r="QTM844" s="120"/>
      <c r="QTN844" s="120"/>
      <c r="QTO844" s="120"/>
      <c r="QTP844" s="120"/>
      <c r="QTQ844" s="120"/>
      <c r="QTR844" s="120"/>
      <c r="QTS844" s="120"/>
      <c r="QTT844" s="120"/>
      <c r="QTU844" s="120"/>
      <c r="QTV844" s="120"/>
      <c r="QTW844" s="120"/>
      <c r="QTX844" s="120"/>
      <c r="QTY844" s="120"/>
      <c r="QTZ844" s="120"/>
      <c r="QUA844" s="120"/>
      <c r="QUB844" s="120"/>
      <c r="QUC844" s="120"/>
      <c r="QUD844" s="120"/>
      <c r="QUE844" s="120"/>
      <c r="QUF844" s="120"/>
      <c r="QUG844" s="120"/>
      <c r="QUH844" s="120"/>
      <c r="QUI844" s="120"/>
      <c r="QUJ844" s="120"/>
      <c r="QUK844" s="120"/>
      <c r="QUL844" s="120"/>
      <c r="QUM844" s="120"/>
      <c r="QUN844" s="120"/>
      <c r="QUO844" s="120"/>
      <c r="QUP844" s="120"/>
      <c r="QUQ844" s="120"/>
      <c r="QUR844" s="120"/>
      <c r="QUS844" s="120"/>
      <c r="QUT844" s="120"/>
      <c r="QUU844" s="120"/>
      <c r="QUV844" s="120"/>
      <c r="QUW844" s="120"/>
      <c r="QUX844" s="120"/>
      <c r="QUY844" s="120"/>
      <c r="QUZ844" s="120"/>
      <c r="QVA844" s="120"/>
      <c r="QVB844" s="120"/>
      <c r="QVC844" s="120"/>
      <c r="QVD844" s="120"/>
      <c r="QVE844" s="120"/>
      <c r="QVF844" s="120"/>
      <c r="QVG844" s="120"/>
      <c r="QVH844" s="120"/>
      <c r="QVI844" s="120"/>
      <c r="QVJ844" s="120"/>
      <c r="QVK844" s="120"/>
      <c r="QVL844" s="120"/>
      <c r="QVM844" s="120"/>
      <c r="QVN844" s="120"/>
      <c r="QVO844" s="120"/>
      <c r="QVP844" s="120"/>
      <c r="QVQ844" s="120"/>
      <c r="QVR844" s="120"/>
      <c r="QVS844" s="120"/>
      <c r="QVT844" s="120"/>
      <c r="QVU844" s="120"/>
      <c r="QVV844" s="120"/>
      <c r="QVW844" s="120"/>
      <c r="QVX844" s="120"/>
      <c r="QVY844" s="120"/>
      <c r="QVZ844" s="120"/>
      <c r="QWA844" s="120"/>
      <c r="QWB844" s="120"/>
      <c r="QWC844" s="120"/>
      <c r="QWD844" s="120"/>
      <c r="QWE844" s="120"/>
      <c r="QWF844" s="120"/>
      <c r="QWG844" s="120"/>
      <c r="QWH844" s="120"/>
      <c r="QWI844" s="120"/>
      <c r="QWJ844" s="120"/>
      <c r="QWK844" s="120"/>
      <c r="QWL844" s="120"/>
      <c r="QWM844" s="120"/>
      <c r="QWN844" s="120"/>
      <c r="QWO844" s="120"/>
      <c r="QWP844" s="120"/>
      <c r="QWQ844" s="120"/>
      <c r="QWR844" s="120"/>
      <c r="QWS844" s="120"/>
      <c r="QWT844" s="120"/>
      <c r="QWU844" s="120"/>
      <c r="QWV844" s="120"/>
      <c r="QWW844" s="120"/>
      <c r="QWX844" s="120"/>
      <c r="QWY844" s="120"/>
      <c r="QWZ844" s="120"/>
      <c r="QXA844" s="120"/>
      <c r="QXB844" s="120"/>
      <c r="QXC844" s="120"/>
      <c r="QXD844" s="120"/>
      <c r="QXE844" s="120"/>
      <c r="QXF844" s="120"/>
      <c r="QXG844" s="120"/>
      <c r="QXH844" s="120"/>
      <c r="QXI844" s="120"/>
      <c r="QXJ844" s="120"/>
      <c r="QXK844" s="120"/>
      <c r="QXL844" s="120"/>
      <c r="QXM844" s="120"/>
      <c r="QXN844" s="120"/>
      <c r="QXO844" s="120"/>
      <c r="QXP844" s="120"/>
      <c r="QXQ844" s="120"/>
      <c r="QXR844" s="120"/>
      <c r="QXS844" s="120"/>
      <c r="QXT844" s="120"/>
      <c r="QXU844" s="120"/>
      <c r="QXV844" s="120"/>
      <c r="QXW844" s="120"/>
      <c r="QXX844" s="120"/>
      <c r="QXY844" s="120"/>
      <c r="QXZ844" s="120"/>
      <c r="QYA844" s="120"/>
      <c r="QYB844" s="120"/>
      <c r="QYC844" s="120"/>
      <c r="QYD844" s="120"/>
      <c r="QYE844" s="120"/>
      <c r="QYF844" s="120"/>
      <c r="QYG844" s="120"/>
      <c r="QYH844" s="120"/>
      <c r="QYI844" s="120"/>
      <c r="QYJ844" s="120"/>
      <c r="QYK844" s="120"/>
      <c r="QYL844" s="120"/>
      <c r="QYM844" s="120"/>
      <c r="QYN844" s="120"/>
      <c r="QYO844" s="120"/>
      <c r="QYP844" s="120"/>
      <c r="QYQ844" s="120"/>
      <c r="QYR844" s="120"/>
      <c r="QYS844" s="120"/>
      <c r="QYT844" s="120"/>
      <c r="QYU844" s="120"/>
      <c r="QYV844" s="120"/>
      <c r="QYW844" s="120"/>
      <c r="QYX844" s="120"/>
      <c r="QYY844" s="120"/>
      <c r="QYZ844" s="120"/>
      <c r="QZA844" s="120"/>
      <c r="QZB844" s="120"/>
      <c r="QZC844" s="120"/>
      <c r="QZD844" s="120"/>
      <c r="QZE844" s="120"/>
      <c r="QZF844" s="120"/>
      <c r="QZG844" s="120"/>
      <c r="QZH844" s="120"/>
      <c r="QZI844" s="120"/>
      <c r="QZJ844" s="120"/>
      <c r="QZK844" s="120"/>
      <c r="QZL844" s="120"/>
      <c r="QZM844" s="120"/>
      <c r="QZN844" s="120"/>
      <c r="QZO844" s="120"/>
      <c r="QZP844" s="120"/>
      <c r="QZQ844" s="120"/>
      <c r="QZR844" s="120"/>
      <c r="QZS844" s="120"/>
      <c r="QZT844" s="120"/>
      <c r="QZU844" s="120"/>
      <c r="QZV844" s="120"/>
      <c r="QZW844" s="120"/>
      <c r="QZX844" s="120"/>
      <c r="QZY844" s="120"/>
      <c r="QZZ844" s="120"/>
      <c r="RAA844" s="120"/>
      <c r="RAB844" s="120"/>
      <c r="RAC844" s="120"/>
      <c r="RAD844" s="120"/>
      <c r="RAE844" s="120"/>
      <c r="RAF844" s="120"/>
      <c r="RAG844" s="120"/>
      <c r="RAH844" s="120"/>
      <c r="RAI844" s="120"/>
      <c r="RAJ844" s="120"/>
      <c r="RAK844" s="120"/>
      <c r="RAL844" s="120"/>
      <c r="RAM844" s="120"/>
      <c r="RAN844" s="120"/>
      <c r="RAO844" s="120"/>
      <c r="RAP844" s="120"/>
      <c r="RAQ844" s="120"/>
      <c r="RAR844" s="120"/>
      <c r="RAS844" s="120"/>
      <c r="RAT844" s="120"/>
      <c r="RAU844" s="120"/>
      <c r="RAV844" s="120"/>
      <c r="RAW844" s="120"/>
      <c r="RAX844" s="120"/>
      <c r="RAY844" s="120"/>
      <c r="RAZ844" s="120"/>
      <c r="RBA844" s="120"/>
      <c r="RBB844" s="120"/>
      <c r="RBC844" s="120"/>
      <c r="RBD844" s="120"/>
      <c r="RBE844" s="120"/>
      <c r="RBF844" s="120"/>
      <c r="RBG844" s="120"/>
      <c r="RBH844" s="120"/>
      <c r="RBI844" s="120"/>
      <c r="RBJ844" s="120"/>
      <c r="RBK844" s="120"/>
      <c r="RBL844" s="120"/>
      <c r="RBM844" s="120"/>
      <c r="RBN844" s="120"/>
      <c r="RBO844" s="120"/>
      <c r="RBP844" s="120"/>
      <c r="RBQ844" s="120"/>
      <c r="RBR844" s="120"/>
      <c r="RBS844" s="120"/>
      <c r="RBT844" s="120"/>
      <c r="RBU844" s="120"/>
      <c r="RBV844" s="120"/>
      <c r="RBW844" s="120"/>
      <c r="RBX844" s="120"/>
      <c r="RBY844" s="120"/>
      <c r="RBZ844" s="120"/>
      <c r="RCA844" s="120"/>
      <c r="RCB844" s="120"/>
      <c r="RCC844" s="120"/>
      <c r="RCD844" s="120"/>
      <c r="RCE844" s="120"/>
      <c r="RCF844" s="120"/>
      <c r="RCG844" s="120"/>
      <c r="RCH844" s="120"/>
      <c r="RCI844" s="120"/>
      <c r="RCJ844" s="120"/>
      <c r="RCK844" s="120"/>
      <c r="RCL844" s="120"/>
      <c r="RCM844" s="120"/>
      <c r="RCN844" s="120"/>
      <c r="RCO844" s="120"/>
      <c r="RCP844" s="120"/>
      <c r="RCQ844" s="120"/>
      <c r="RCR844" s="120"/>
      <c r="RCS844" s="120"/>
      <c r="RCT844" s="120"/>
      <c r="RCU844" s="120"/>
      <c r="RCV844" s="120"/>
      <c r="RCW844" s="120"/>
      <c r="RCX844" s="120"/>
      <c r="RCY844" s="120"/>
      <c r="RCZ844" s="120"/>
      <c r="RDA844" s="120"/>
      <c r="RDB844" s="120"/>
      <c r="RDC844" s="120"/>
      <c r="RDD844" s="120"/>
      <c r="RDE844" s="120"/>
      <c r="RDF844" s="120"/>
      <c r="RDG844" s="120"/>
      <c r="RDH844" s="120"/>
      <c r="RDI844" s="120"/>
      <c r="RDJ844" s="120"/>
      <c r="RDK844" s="120"/>
      <c r="RDL844" s="120"/>
      <c r="RDM844" s="120"/>
      <c r="RDN844" s="120"/>
      <c r="RDO844" s="120"/>
      <c r="RDP844" s="120"/>
      <c r="RDQ844" s="120"/>
      <c r="RDR844" s="120"/>
      <c r="RDS844" s="120"/>
      <c r="RDT844" s="120"/>
      <c r="RDU844" s="120"/>
      <c r="RDV844" s="120"/>
      <c r="RDW844" s="120"/>
      <c r="RDX844" s="120"/>
      <c r="RDY844" s="120"/>
      <c r="RDZ844" s="120"/>
      <c r="REA844" s="120"/>
      <c r="REB844" s="120"/>
      <c r="REC844" s="120"/>
      <c r="RED844" s="120"/>
      <c r="REE844" s="120"/>
      <c r="REF844" s="120"/>
      <c r="REG844" s="120"/>
      <c r="REH844" s="120"/>
      <c r="REI844" s="120"/>
      <c r="REJ844" s="120"/>
      <c r="REK844" s="120"/>
      <c r="REL844" s="120"/>
      <c r="REM844" s="120"/>
      <c r="REN844" s="120"/>
      <c r="REO844" s="120"/>
      <c r="REP844" s="120"/>
      <c r="REQ844" s="120"/>
      <c r="RER844" s="120"/>
      <c r="RES844" s="120"/>
      <c r="RET844" s="120"/>
      <c r="REU844" s="120"/>
      <c r="REV844" s="120"/>
      <c r="REW844" s="120"/>
      <c r="REX844" s="120"/>
      <c r="REY844" s="120"/>
      <c r="REZ844" s="120"/>
      <c r="RFA844" s="120"/>
      <c r="RFB844" s="120"/>
      <c r="RFC844" s="120"/>
      <c r="RFD844" s="120"/>
      <c r="RFE844" s="120"/>
      <c r="RFF844" s="120"/>
      <c r="RFG844" s="120"/>
      <c r="RFH844" s="120"/>
      <c r="RFI844" s="120"/>
      <c r="RFJ844" s="120"/>
      <c r="RFK844" s="120"/>
      <c r="RFL844" s="120"/>
      <c r="RFM844" s="120"/>
      <c r="RFN844" s="120"/>
      <c r="RFO844" s="120"/>
      <c r="RFP844" s="120"/>
      <c r="RFQ844" s="120"/>
      <c r="RFR844" s="120"/>
      <c r="RFS844" s="120"/>
      <c r="RFT844" s="120"/>
      <c r="RFU844" s="120"/>
      <c r="RFV844" s="120"/>
      <c r="RFW844" s="120"/>
      <c r="RFX844" s="120"/>
      <c r="RFY844" s="120"/>
      <c r="RFZ844" s="120"/>
      <c r="RGA844" s="120"/>
      <c r="RGB844" s="120"/>
      <c r="RGC844" s="120"/>
      <c r="RGD844" s="120"/>
      <c r="RGE844" s="120"/>
      <c r="RGF844" s="120"/>
      <c r="RGG844" s="120"/>
      <c r="RGH844" s="120"/>
      <c r="RGI844" s="120"/>
      <c r="RGJ844" s="120"/>
      <c r="RGK844" s="120"/>
      <c r="RGL844" s="120"/>
      <c r="RGM844" s="120"/>
      <c r="RGN844" s="120"/>
      <c r="RGO844" s="120"/>
      <c r="RGP844" s="120"/>
      <c r="RGQ844" s="120"/>
      <c r="RGR844" s="120"/>
      <c r="RGS844" s="120"/>
      <c r="RGT844" s="120"/>
      <c r="RGU844" s="120"/>
      <c r="RGV844" s="120"/>
      <c r="RGW844" s="120"/>
      <c r="RGX844" s="120"/>
      <c r="RGY844" s="120"/>
      <c r="RGZ844" s="120"/>
      <c r="RHA844" s="120"/>
      <c r="RHB844" s="120"/>
      <c r="RHC844" s="120"/>
      <c r="RHD844" s="120"/>
      <c r="RHE844" s="120"/>
      <c r="RHF844" s="120"/>
      <c r="RHG844" s="120"/>
      <c r="RHH844" s="120"/>
      <c r="RHI844" s="120"/>
      <c r="RHJ844" s="120"/>
      <c r="RHK844" s="120"/>
      <c r="RHL844" s="120"/>
      <c r="RHM844" s="120"/>
      <c r="RHN844" s="120"/>
      <c r="RHO844" s="120"/>
      <c r="RHP844" s="120"/>
      <c r="RHQ844" s="120"/>
      <c r="RHR844" s="120"/>
      <c r="RHS844" s="120"/>
      <c r="RHT844" s="120"/>
      <c r="RHU844" s="120"/>
      <c r="RHV844" s="120"/>
      <c r="RHW844" s="120"/>
      <c r="RHX844" s="120"/>
      <c r="RHY844" s="120"/>
      <c r="RHZ844" s="120"/>
      <c r="RIA844" s="120"/>
      <c r="RIB844" s="120"/>
      <c r="RIC844" s="120"/>
      <c r="RID844" s="120"/>
      <c r="RIE844" s="120"/>
      <c r="RIF844" s="120"/>
      <c r="RIG844" s="120"/>
      <c r="RIH844" s="120"/>
      <c r="RII844" s="120"/>
      <c r="RIJ844" s="120"/>
      <c r="RIK844" s="120"/>
      <c r="RIL844" s="120"/>
      <c r="RIM844" s="120"/>
      <c r="RIN844" s="120"/>
      <c r="RIO844" s="120"/>
      <c r="RIP844" s="120"/>
      <c r="RIQ844" s="120"/>
      <c r="RIR844" s="120"/>
      <c r="RIS844" s="120"/>
      <c r="RIT844" s="120"/>
      <c r="RIU844" s="120"/>
      <c r="RIV844" s="120"/>
      <c r="RIW844" s="120"/>
      <c r="RIX844" s="120"/>
      <c r="RIY844" s="120"/>
      <c r="RIZ844" s="120"/>
      <c r="RJA844" s="120"/>
      <c r="RJB844" s="120"/>
      <c r="RJC844" s="120"/>
      <c r="RJD844" s="120"/>
      <c r="RJE844" s="120"/>
      <c r="RJF844" s="120"/>
      <c r="RJG844" s="120"/>
      <c r="RJH844" s="120"/>
      <c r="RJI844" s="120"/>
      <c r="RJJ844" s="120"/>
      <c r="RJK844" s="120"/>
      <c r="RJL844" s="120"/>
      <c r="RJM844" s="120"/>
      <c r="RJN844" s="120"/>
      <c r="RJO844" s="120"/>
      <c r="RJP844" s="120"/>
      <c r="RJQ844" s="120"/>
      <c r="RJR844" s="120"/>
      <c r="RJS844" s="120"/>
      <c r="RJT844" s="120"/>
      <c r="RJU844" s="120"/>
      <c r="RJV844" s="120"/>
      <c r="RJW844" s="120"/>
      <c r="RJX844" s="120"/>
      <c r="RJY844" s="120"/>
      <c r="RJZ844" s="120"/>
      <c r="RKA844" s="120"/>
      <c r="RKB844" s="120"/>
      <c r="RKC844" s="120"/>
      <c r="RKD844" s="120"/>
      <c r="RKE844" s="120"/>
      <c r="RKF844" s="120"/>
      <c r="RKG844" s="120"/>
      <c r="RKH844" s="120"/>
      <c r="RKI844" s="120"/>
      <c r="RKJ844" s="120"/>
      <c r="RKK844" s="120"/>
      <c r="RKL844" s="120"/>
      <c r="RKM844" s="120"/>
      <c r="RKN844" s="120"/>
      <c r="RKO844" s="120"/>
      <c r="RKP844" s="120"/>
      <c r="RKQ844" s="120"/>
      <c r="RKR844" s="120"/>
      <c r="RKS844" s="120"/>
      <c r="RKT844" s="120"/>
      <c r="RKU844" s="120"/>
      <c r="RKV844" s="120"/>
      <c r="RKW844" s="120"/>
      <c r="RKX844" s="120"/>
      <c r="RKY844" s="120"/>
      <c r="RKZ844" s="120"/>
      <c r="RLA844" s="120"/>
      <c r="RLB844" s="120"/>
      <c r="RLC844" s="120"/>
      <c r="RLD844" s="120"/>
      <c r="RLE844" s="120"/>
      <c r="RLF844" s="120"/>
      <c r="RLG844" s="120"/>
      <c r="RLH844" s="120"/>
      <c r="RLI844" s="120"/>
      <c r="RLJ844" s="120"/>
      <c r="RLK844" s="120"/>
      <c r="RLL844" s="120"/>
      <c r="RLM844" s="120"/>
      <c r="RLN844" s="120"/>
      <c r="RLO844" s="120"/>
      <c r="RLP844" s="120"/>
      <c r="RLQ844" s="120"/>
      <c r="RLR844" s="120"/>
      <c r="RLS844" s="120"/>
      <c r="RLT844" s="120"/>
      <c r="RLU844" s="120"/>
      <c r="RLV844" s="120"/>
      <c r="RLW844" s="120"/>
      <c r="RLX844" s="120"/>
      <c r="RLY844" s="120"/>
      <c r="RLZ844" s="120"/>
      <c r="RMA844" s="120"/>
      <c r="RMB844" s="120"/>
      <c r="RMC844" s="120"/>
      <c r="RMD844" s="120"/>
      <c r="RME844" s="120"/>
      <c r="RMF844" s="120"/>
      <c r="RMG844" s="120"/>
      <c r="RMH844" s="120"/>
      <c r="RMI844" s="120"/>
      <c r="RMJ844" s="120"/>
      <c r="RMK844" s="120"/>
      <c r="RML844" s="120"/>
      <c r="RMM844" s="120"/>
      <c r="RMN844" s="120"/>
      <c r="RMO844" s="120"/>
      <c r="RMP844" s="120"/>
      <c r="RMQ844" s="120"/>
      <c r="RMR844" s="120"/>
      <c r="RMS844" s="120"/>
      <c r="RMT844" s="120"/>
      <c r="RMU844" s="120"/>
      <c r="RMV844" s="120"/>
      <c r="RMW844" s="120"/>
      <c r="RMX844" s="120"/>
      <c r="RMY844" s="120"/>
      <c r="RMZ844" s="120"/>
      <c r="RNA844" s="120"/>
      <c r="RNB844" s="120"/>
      <c r="RNC844" s="120"/>
      <c r="RND844" s="120"/>
      <c r="RNE844" s="120"/>
      <c r="RNF844" s="120"/>
      <c r="RNG844" s="120"/>
      <c r="RNH844" s="120"/>
      <c r="RNI844" s="120"/>
      <c r="RNJ844" s="120"/>
      <c r="RNK844" s="120"/>
      <c r="RNL844" s="120"/>
      <c r="RNM844" s="120"/>
      <c r="RNN844" s="120"/>
      <c r="RNO844" s="120"/>
      <c r="RNP844" s="120"/>
      <c r="RNQ844" s="120"/>
      <c r="RNR844" s="120"/>
      <c r="RNS844" s="120"/>
      <c r="RNT844" s="120"/>
      <c r="RNU844" s="120"/>
      <c r="RNV844" s="120"/>
      <c r="RNW844" s="120"/>
      <c r="RNX844" s="120"/>
      <c r="RNY844" s="120"/>
      <c r="RNZ844" s="120"/>
      <c r="ROA844" s="120"/>
      <c r="ROB844" s="120"/>
      <c r="ROC844" s="120"/>
      <c r="ROD844" s="120"/>
      <c r="ROE844" s="120"/>
      <c r="ROF844" s="120"/>
      <c r="ROG844" s="120"/>
      <c r="ROH844" s="120"/>
      <c r="ROI844" s="120"/>
      <c r="ROJ844" s="120"/>
      <c r="ROK844" s="120"/>
      <c r="ROL844" s="120"/>
      <c r="ROM844" s="120"/>
      <c r="RON844" s="120"/>
      <c r="ROO844" s="120"/>
      <c r="ROP844" s="120"/>
      <c r="ROQ844" s="120"/>
      <c r="ROR844" s="120"/>
      <c r="ROS844" s="120"/>
      <c r="ROT844" s="120"/>
      <c r="ROU844" s="120"/>
      <c r="ROV844" s="120"/>
      <c r="ROW844" s="120"/>
      <c r="ROX844" s="120"/>
      <c r="ROY844" s="120"/>
      <c r="ROZ844" s="120"/>
      <c r="RPA844" s="120"/>
      <c r="RPB844" s="120"/>
      <c r="RPC844" s="120"/>
      <c r="RPD844" s="120"/>
      <c r="RPE844" s="120"/>
      <c r="RPF844" s="120"/>
      <c r="RPG844" s="120"/>
      <c r="RPH844" s="120"/>
      <c r="RPI844" s="120"/>
      <c r="RPJ844" s="120"/>
      <c r="RPK844" s="120"/>
      <c r="RPL844" s="120"/>
      <c r="RPM844" s="120"/>
      <c r="RPN844" s="120"/>
      <c r="RPO844" s="120"/>
      <c r="RPP844" s="120"/>
      <c r="RPQ844" s="120"/>
      <c r="RPR844" s="120"/>
      <c r="RPS844" s="120"/>
      <c r="RPT844" s="120"/>
      <c r="RPU844" s="120"/>
      <c r="RPV844" s="120"/>
      <c r="RPW844" s="120"/>
      <c r="RPX844" s="120"/>
      <c r="RPY844" s="120"/>
      <c r="RPZ844" s="120"/>
      <c r="RQA844" s="120"/>
      <c r="RQB844" s="120"/>
      <c r="RQC844" s="120"/>
      <c r="RQD844" s="120"/>
      <c r="RQE844" s="120"/>
      <c r="RQF844" s="120"/>
      <c r="RQG844" s="120"/>
      <c r="RQH844" s="120"/>
      <c r="RQI844" s="120"/>
      <c r="RQJ844" s="120"/>
      <c r="RQK844" s="120"/>
      <c r="RQL844" s="120"/>
      <c r="RQM844" s="120"/>
      <c r="RQN844" s="120"/>
      <c r="RQO844" s="120"/>
      <c r="RQP844" s="120"/>
      <c r="RQQ844" s="120"/>
      <c r="RQR844" s="120"/>
      <c r="RQS844" s="120"/>
      <c r="RQT844" s="120"/>
      <c r="RQU844" s="120"/>
      <c r="RQV844" s="120"/>
      <c r="RQW844" s="120"/>
      <c r="RQX844" s="120"/>
      <c r="RQY844" s="120"/>
      <c r="RQZ844" s="120"/>
      <c r="RRA844" s="120"/>
      <c r="RRB844" s="120"/>
      <c r="RRC844" s="120"/>
      <c r="RRD844" s="120"/>
      <c r="RRE844" s="120"/>
      <c r="RRF844" s="120"/>
      <c r="RRG844" s="120"/>
      <c r="RRH844" s="120"/>
      <c r="RRI844" s="120"/>
      <c r="RRJ844" s="120"/>
      <c r="RRK844" s="120"/>
      <c r="RRL844" s="120"/>
      <c r="RRM844" s="120"/>
      <c r="RRN844" s="120"/>
      <c r="RRO844" s="120"/>
      <c r="RRP844" s="120"/>
      <c r="RRQ844" s="120"/>
      <c r="RRR844" s="120"/>
      <c r="RRS844" s="120"/>
      <c r="RRT844" s="120"/>
      <c r="RRU844" s="120"/>
      <c r="RRV844" s="120"/>
      <c r="RRW844" s="120"/>
      <c r="RRX844" s="120"/>
      <c r="RRY844" s="120"/>
      <c r="RRZ844" s="120"/>
      <c r="RSA844" s="120"/>
      <c r="RSB844" s="120"/>
      <c r="RSC844" s="120"/>
      <c r="RSD844" s="120"/>
      <c r="RSE844" s="120"/>
      <c r="RSF844" s="120"/>
      <c r="RSG844" s="120"/>
      <c r="RSH844" s="120"/>
      <c r="RSI844" s="120"/>
      <c r="RSJ844" s="120"/>
      <c r="RSK844" s="120"/>
      <c r="RSL844" s="120"/>
      <c r="RSM844" s="120"/>
      <c r="RSN844" s="120"/>
      <c r="RSO844" s="120"/>
      <c r="RSP844" s="120"/>
      <c r="RSQ844" s="120"/>
      <c r="RSR844" s="120"/>
      <c r="RSS844" s="120"/>
      <c r="RST844" s="120"/>
      <c r="RSU844" s="120"/>
      <c r="RSV844" s="120"/>
      <c r="RSW844" s="120"/>
      <c r="RSX844" s="120"/>
      <c r="RSY844" s="120"/>
      <c r="RSZ844" s="120"/>
      <c r="RTA844" s="120"/>
      <c r="RTB844" s="120"/>
      <c r="RTC844" s="120"/>
      <c r="RTD844" s="120"/>
      <c r="RTE844" s="120"/>
      <c r="RTF844" s="120"/>
      <c r="RTG844" s="120"/>
      <c r="RTH844" s="120"/>
      <c r="RTI844" s="120"/>
      <c r="RTJ844" s="120"/>
      <c r="RTK844" s="120"/>
      <c r="RTL844" s="120"/>
      <c r="RTM844" s="120"/>
      <c r="RTN844" s="120"/>
      <c r="RTO844" s="120"/>
      <c r="RTP844" s="120"/>
      <c r="RTQ844" s="120"/>
      <c r="RTR844" s="120"/>
      <c r="RTS844" s="120"/>
      <c r="RTT844" s="120"/>
      <c r="RTU844" s="120"/>
      <c r="RTV844" s="120"/>
      <c r="RTW844" s="120"/>
      <c r="RTX844" s="120"/>
      <c r="RTY844" s="120"/>
      <c r="RTZ844" s="120"/>
      <c r="RUA844" s="120"/>
      <c r="RUB844" s="120"/>
      <c r="RUC844" s="120"/>
      <c r="RUD844" s="120"/>
      <c r="RUE844" s="120"/>
      <c r="RUF844" s="120"/>
      <c r="RUG844" s="120"/>
      <c r="RUH844" s="120"/>
      <c r="RUI844" s="120"/>
      <c r="RUJ844" s="120"/>
      <c r="RUK844" s="120"/>
      <c r="RUL844" s="120"/>
      <c r="RUM844" s="120"/>
      <c r="RUN844" s="120"/>
      <c r="RUO844" s="120"/>
      <c r="RUP844" s="120"/>
      <c r="RUQ844" s="120"/>
      <c r="RUR844" s="120"/>
      <c r="RUS844" s="120"/>
      <c r="RUT844" s="120"/>
      <c r="RUU844" s="120"/>
      <c r="RUV844" s="120"/>
      <c r="RUW844" s="120"/>
      <c r="RUX844" s="120"/>
      <c r="RUY844" s="120"/>
      <c r="RUZ844" s="120"/>
      <c r="RVA844" s="120"/>
      <c r="RVB844" s="120"/>
      <c r="RVC844" s="120"/>
      <c r="RVD844" s="120"/>
      <c r="RVE844" s="120"/>
      <c r="RVF844" s="120"/>
      <c r="RVG844" s="120"/>
      <c r="RVH844" s="120"/>
      <c r="RVI844" s="120"/>
      <c r="RVJ844" s="120"/>
      <c r="RVK844" s="120"/>
      <c r="RVL844" s="120"/>
      <c r="RVM844" s="120"/>
      <c r="RVN844" s="120"/>
      <c r="RVO844" s="120"/>
      <c r="RVP844" s="120"/>
      <c r="RVQ844" s="120"/>
      <c r="RVR844" s="120"/>
      <c r="RVS844" s="120"/>
      <c r="RVT844" s="120"/>
      <c r="RVU844" s="120"/>
      <c r="RVV844" s="120"/>
      <c r="RVW844" s="120"/>
      <c r="RVX844" s="120"/>
      <c r="RVY844" s="120"/>
      <c r="RVZ844" s="120"/>
      <c r="RWA844" s="120"/>
      <c r="RWB844" s="120"/>
      <c r="RWC844" s="120"/>
      <c r="RWD844" s="120"/>
      <c r="RWE844" s="120"/>
      <c r="RWF844" s="120"/>
      <c r="RWG844" s="120"/>
      <c r="RWH844" s="120"/>
      <c r="RWI844" s="120"/>
      <c r="RWJ844" s="120"/>
      <c r="RWK844" s="120"/>
      <c r="RWL844" s="120"/>
      <c r="RWM844" s="120"/>
      <c r="RWN844" s="120"/>
      <c r="RWO844" s="120"/>
      <c r="RWP844" s="120"/>
      <c r="RWQ844" s="120"/>
      <c r="RWR844" s="120"/>
      <c r="RWS844" s="120"/>
      <c r="RWT844" s="120"/>
      <c r="RWU844" s="120"/>
      <c r="RWV844" s="120"/>
      <c r="RWW844" s="120"/>
      <c r="RWX844" s="120"/>
      <c r="RWY844" s="120"/>
      <c r="RWZ844" s="120"/>
      <c r="RXA844" s="120"/>
      <c r="RXB844" s="120"/>
      <c r="RXC844" s="120"/>
      <c r="RXD844" s="120"/>
      <c r="RXE844" s="120"/>
      <c r="RXF844" s="120"/>
      <c r="RXG844" s="120"/>
      <c r="RXH844" s="120"/>
      <c r="RXI844" s="120"/>
      <c r="RXJ844" s="120"/>
      <c r="RXK844" s="120"/>
      <c r="RXL844" s="120"/>
      <c r="RXM844" s="120"/>
      <c r="RXN844" s="120"/>
      <c r="RXO844" s="120"/>
      <c r="RXP844" s="120"/>
      <c r="RXQ844" s="120"/>
      <c r="RXR844" s="120"/>
      <c r="RXS844" s="120"/>
      <c r="RXT844" s="120"/>
      <c r="RXU844" s="120"/>
      <c r="RXV844" s="120"/>
      <c r="RXW844" s="120"/>
      <c r="RXX844" s="120"/>
      <c r="RXY844" s="120"/>
      <c r="RXZ844" s="120"/>
      <c r="RYA844" s="120"/>
      <c r="RYB844" s="120"/>
      <c r="RYC844" s="120"/>
      <c r="RYD844" s="120"/>
      <c r="RYE844" s="120"/>
      <c r="RYF844" s="120"/>
      <c r="RYG844" s="120"/>
      <c r="RYH844" s="120"/>
      <c r="RYI844" s="120"/>
      <c r="RYJ844" s="120"/>
      <c r="RYK844" s="120"/>
      <c r="RYL844" s="120"/>
      <c r="RYM844" s="120"/>
      <c r="RYN844" s="120"/>
      <c r="RYO844" s="120"/>
      <c r="RYP844" s="120"/>
      <c r="RYQ844" s="120"/>
      <c r="RYR844" s="120"/>
      <c r="RYS844" s="120"/>
      <c r="RYT844" s="120"/>
      <c r="RYU844" s="120"/>
      <c r="RYV844" s="120"/>
      <c r="RYW844" s="120"/>
      <c r="RYX844" s="120"/>
      <c r="RYY844" s="120"/>
      <c r="RYZ844" s="120"/>
      <c r="RZA844" s="120"/>
      <c r="RZB844" s="120"/>
      <c r="RZC844" s="120"/>
      <c r="RZD844" s="120"/>
      <c r="RZE844" s="120"/>
      <c r="RZF844" s="120"/>
      <c r="RZG844" s="120"/>
      <c r="RZH844" s="120"/>
      <c r="RZI844" s="120"/>
      <c r="RZJ844" s="120"/>
      <c r="RZK844" s="120"/>
      <c r="RZL844" s="120"/>
      <c r="RZM844" s="120"/>
      <c r="RZN844" s="120"/>
      <c r="RZO844" s="120"/>
      <c r="RZP844" s="120"/>
      <c r="RZQ844" s="120"/>
      <c r="RZR844" s="120"/>
      <c r="RZS844" s="120"/>
      <c r="RZT844" s="120"/>
      <c r="RZU844" s="120"/>
      <c r="RZV844" s="120"/>
      <c r="RZW844" s="120"/>
      <c r="RZX844" s="120"/>
      <c r="RZY844" s="120"/>
      <c r="RZZ844" s="120"/>
      <c r="SAA844" s="120"/>
      <c r="SAB844" s="120"/>
      <c r="SAC844" s="120"/>
      <c r="SAD844" s="120"/>
      <c r="SAE844" s="120"/>
      <c r="SAF844" s="120"/>
      <c r="SAG844" s="120"/>
      <c r="SAH844" s="120"/>
      <c r="SAI844" s="120"/>
      <c r="SAJ844" s="120"/>
      <c r="SAK844" s="120"/>
      <c r="SAL844" s="120"/>
      <c r="SAM844" s="120"/>
      <c r="SAN844" s="120"/>
      <c r="SAO844" s="120"/>
      <c r="SAP844" s="120"/>
      <c r="SAQ844" s="120"/>
      <c r="SAR844" s="120"/>
      <c r="SAS844" s="120"/>
      <c r="SAT844" s="120"/>
      <c r="SAU844" s="120"/>
      <c r="SAV844" s="120"/>
      <c r="SAW844" s="120"/>
      <c r="SAX844" s="120"/>
      <c r="SAY844" s="120"/>
      <c r="SAZ844" s="120"/>
      <c r="SBA844" s="120"/>
      <c r="SBB844" s="120"/>
      <c r="SBC844" s="120"/>
      <c r="SBD844" s="120"/>
      <c r="SBE844" s="120"/>
      <c r="SBF844" s="120"/>
      <c r="SBG844" s="120"/>
      <c r="SBH844" s="120"/>
      <c r="SBI844" s="120"/>
      <c r="SBJ844" s="120"/>
      <c r="SBK844" s="120"/>
      <c r="SBL844" s="120"/>
      <c r="SBM844" s="120"/>
      <c r="SBN844" s="120"/>
      <c r="SBO844" s="120"/>
      <c r="SBP844" s="120"/>
      <c r="SBQ844" s="120"/>
      <c r="SBR844" s="120"/>
      <c r="SBS844" s="120"/>
      <c r="SBT844" s="120"/>
      <c r="SBU844" s="120"/>
      <c r="SBV844" s="120"/>
      <c r="SBW844" s="120"/>
      <c r="SBX844" s="120"/>
      <c r="SBY844" s="120"/>
      <c r="SBZ844" s="120"/>
      <c r="SCA844" s="120"/>
      <c r="SCB844" s="120"/>
      <c r="SCC844" s="120"/>
      <c r="SCD844" s="120"/>
      <c r="SCE844" s="120"/>
      <c r="SCF844" s="120"/>
      <c r="SCG844" s="120"/>
      <c r="SCH844" s="120"/>
      <c r="SCI844" s="120"/>
      <c r="SCJ844" s="120"/>
      <c r="SCK844" s="120"/>
      <c r="SCL844" s="120"/>
      <c r="SCM844" s="120"/>
      <c r="SCN844" s="120"/>
      <c r="SCO844" s="120"/>
      <c r="SCP844" s="120"/>
      <c r="SCQ844" s="120"/>
      <c r="SCR844" s="120"/>
      <c r="SCS844" s="120"/>
      <c r="SCT844" s="120"/>
      <c r="SCU844" s="120"/>
      <c r="SCV844" s="120"/>
      <c r="SCW844" s="120"/>
      <c r="SCX844" s="120"/>
      <c r="SCY844" s="120"/>
      <c r="SCZ844" s="120"/>
      <c r="SDA844" s="120"/>
      <c r="SDB844" s="120"/>
      <c r="SDC844" s="120"/>
      <c r="SDD844" s="120"/>
      <c r="SDE844" s="120"/>
      <c r="SDF844" s="120"/>
      <c r="SDG844" s="120"/>
      <c r="SDH844" s="120"/>
      <c r="SDI844" s="120"/>
      <c r="SDJ844" s="120"/>
      <c r="SDK844" s="120"/>
      <c r="SDL844" s="120"/>
      <c r="SDM844" s="120"/>
      <c r="SDN844" s="120"/>
      <c r="SDO844" s="120"/>
      <c r="SDP844" s="120"/>
      <c r="SDQ844" s="120"/>
      <c r="SDR844" s="120"/>
      <c r="SDS844" s="120"/>
      <c r="SDT844" s="120"/>
      <c r="SDU844" s="120"/>
      <c r="SDV844" s="120"/>
      <c r="SDW844" s="120"/>
      <c r="SDX844" s="120"/>
      <c r="SDY844" s="120"/>
      <c r="SDZ844" s="120"/>
      <c r="SEA844" s="120"/>
      <c r="SEB844" s="120"/>
      <c r="SEC844" s="120"/>
      <c r="SED844" s="120"/>
      <c r="SEE844" s="120"/>
      <c r="SEF844" s="120"/>
      <c r="SEG844" s="120"/>
      <c r="SEH844" s="120"/>
      <c r="SEI844" s="120"/>
      <c r="SEJ844" s="120"/>
      <c r="SEK844" s="120"/>
      <c r="SEL844" s="120"/>
      <c r="SEM844" s="120"/>
      <c r="SEN844" s="120"/>
      <c r="SEO844" s="120"/>
      <c r="SEP844" s="120"/>
      <c r="SEQ844" s="120"/>
      <c r="SER844" s="120"/>
      <c r="SES844" s="120"/>
      <c r="SET844" s="120"/>
      <c r="SEU844" s="120"/>
      <c r="SEV844" s="120"/>
      <c r="SEW844" s="120"/>
      <c r="SEX844" s="120"/>
      <c r="SEY844" s="120"/>
      <c r="SEZ844" s="120"/>
      <c r="SFA844" s="120"/>
      <c r="SFB844" s="120"/>
      <c r="SFC844" s="120"/>
      <c r="SFD844" s="120"/>
      <c r="SFE844" s="120"/>
      <c r="SFF844" s="120"/>
      <c r="SFG844" s="120"/>
      <c r="SFH844" s="120"/>
      <c r="SFI844" s="120"/>
      <c r="SFJ844" s="120"/>
      <c r="SFK844" s="120"/>
      <c r="SFL844" s="120"/>
      <c r="SFM844" s="120"/>
      <c r="SFN844" s="120"/>
      <c r="SFO844" s="120"/>
      <c r="SFP844" s="120"/>
      <c r="SFQ844" s="120"/>
      <c r="SFR844" s="120"/>
      <c r="SFS844" s="120"/>
      <c r="SFT844" s="120"/>
      <c r="SFU844" s="120"/>
      <c r="SFV844" s="120"/>
      <c r="SFW844" s="120"/>
      <c r="SFX844" s="120"/>
      <c r="SFY844" s="120"/>
      <c r="SFZ844" s="120"/>
      <c r="SGA844" s="120"/>
      <c r="SGB844" s="120"/>
      <c r="SGC844" s="120"/>
      <c r="SGD844" s="120"/>
      <c r="SGE844" s="120"/>
      <c r="SGF844" s="120"/>
      <c r="SGG844" s="120"/>
      <c r="SGH844" s="120"/>
      <c r="SGI844" s="120"/>
      <c r="SGJ844" s="120"/>
      <c r="SGK844" s="120"/>
      <c r="SGL844" s="120"/>
      <c r="SGM844" s="120"/>
      <c r="SGN844" s="120"/>
      <c r="SGO844" s="120"/>
      <c r="SGP844" s="120"/>
      <c r="SGQ844" s="120"/>
      <c r="SGR844" s="120"/>
      <c r="SGS844" s="120"/>
      <c r="SGT844" s="120"/>
      <c r="SGU844" s="120"/>
      <c r="SGV844" s="120"/>
      <c r="SGW844" s="120"/>
      <c r="SGX844" s="120"/>
      <c r="SGY844" s="120"/>
      <c r="SGZ844" s="120"/>
      <c r="SHA844" s="120"/>
      <c r="SHB844" s="120"/>
      <c r="SHC844" s="120"/>
      <c r="SHD844" s="120"/>
      <c r="SHE844" s="120"/>
      <c r="SHF844" s="120"/>
      <c r="SHG844" s="120"/>
      <c r="SHH844" s="120"/>
      <c r="SHI844" s="120"/>
      <c r="SHJ844" s="120"/>
      <c r="SHK844" s="120"/>
      <c r="SHL844" s="120"/>
      <c r="SHM844" s="120"/>
      <c r="SHN844" s="120"/>
      <c r="SHO844" s="120"/>
      <c r="SHP844" s="120"/>
      <c r="SHQ844" s="120"/>
      <c r="SHR844" s="120"/>
      <c r="SHS844" s="120"/>
      <c r="SHT844" s="120"/>
      <c r="SHU844" s="120"/>
      <c r="SHV844" s="120"/>
      <c r="SHW844" s="120"/>
      <c r="SHX844" s="120"/>
      <c r="SHY844" s="120"/>
      <c r="SHZ844" s="120"/>
      <c r="SIA844" s="120"/>
      <c r="SIB844" s="120"/>
      <c r="SIC844" s="120"/>
      <c r="SID844" s="120"/>
      <c r="SIE844" s="120"/>
      <c r="SIF844" s="120"/>
      <c r="SIG844" s="120"/>
      <c r="SIH844" s="120"/>
      <c r="SII844" s="120"/>
      <c r="SIJ844" s="120"/>
      <c r="SIK844" s="120"/>
      <c r="SIL844" s="120"/>
      <c r="SIM844" s="120"/>
      <c r="SIN844" s="120"/>
      <c r="SIO844" s="120"/>
      <c r="SIP844" s="120"/>
      <c r="SIQ844" s="120"/>
      <c r="SIR844" s="120"/>
      <c r="SIS844" s="120"/>
      <c r="SIT844" s="120"/>
      <c r="SIU844" s="120"/>
      <c r="SIV844" s="120"/>
      <c r="SIW844" s="120"/>
      <c r="SIX844" s="120"/>
      <c r="SIY844" s="120"/>
      <c r="SIZ844" s="120"/>
      <c r="SJA844" s="120"/>
      <c r="SJB844" s="120"/>
      <c r="SJC844" s="120"/>
      <c r="SJD844" s="120"/>
      <c r="SJE844" s="120"/>
      <c r="SJF844" s="120"/>
      <c r="SJG844" s="120"/>
      <c r="SJH844" s="120"/>
      <c r="SJI844" s="120"/>
      <c r="SJJ844" s="120"/>
      <c r="SJK844" s="120"/>
      <c r="SJL844" s="120"/>
      <c r="SJM844" s="120"/>
      <c r="SJN844" s="120"/>
      <c r="SJO844" s="120"/>
      <c r="SJP844" s="120"/>
      <c r="SJQ844" s="120"/>
      <c r="SJR844" s="120"/>
      <c r="SJS844" s="120"/>
      <c r="SJT844" s="120"/>
      <c r="SJU844" s="120"/>
      <c r="SJV844" s="120"/>
      <c r="SJW844" s="120"/>
      <c r="SJX844" s="120"/>
      <c r="SJY844" s="120"/>
      <c r="SJZ844" s="120"/>
      <c r="SKA844" s="120"/>
      <c r="SKB844" s="120"/>
      <c r="SKC844" s="120"/>
      <c r="SKD844" s="120"/>
      <c r="SKE844" s="120"/>
      <c r="SKF844" s="120"/>
      <c r="SKG844" s="120"/>
      <c r="SKH844" s="120"/>
      <c r="SKI844" s="120"/>
      <c r="SKJ844" s="120"/>
      <c r="SKK844" s="120"/>
      <c r="SKL844" s="120"/>
      <c r="SKM844" s="120"/>
      <c r="SKN844" s="120"/>
      <c r="SKO844" s="120"/>
      <c r="SKP844" s="120"/>
      <c r="SKQ844" s="120"/>
      <c r="SKR844" s="120"/>
      <c r="SKS844" s="120"/>
      <c r="SKT844" s="120"/>
      <c r="SKU844" s="120"/>
      <c r="SKV844" s="120"/>
      <c r="SKW844" s="120"/>
      <c r="SKX844" s="120"/>
      <c r="SKY844" s="120"/>
      <c r="SKZ844" s="120"/>
      <c r="SLA844" s="120"/>
      <c r="SLB844" s="120"/>
      <c r="SLC844" s="120"/>
      <c r="SLD844" s="120"/>
      <c r="SLE844" s="120"/>
      <c r="SLF844" s="120"/>
      <c r="SLG844" s="120"/>
      <c r="SLH844" s="120"/>
      <c r="SLI844" s="120"/>
      <c r="SLJ844" s="120"/>
      <c r="SLK844" s="120"/>
      <c r="SLL844" s="120"/>
      <c r="SLM844" s="120"/>
      <c r="SLN844" s="120"/>
      <c r="SLO844" s="120"/>
      <c r="SLP844" s="120"/>
      <c r="SLQ844" s="120"/>
      <c r="SLR844" s="120"/>
      <c r="SLS844" s="120"/>
      <c r="SLT844" s="120"/>
      <c r="SLU844" s="120"/>
      <c r="SLV844" s="120"/>
      <c r="SLW844" s="120"/>
      <c r="SLX844" s="120"/>
      <c r="SLY844" s="120"/>
      <c r="SLZ844" s="120"/>
      <c r="SMA844" s="120"/>
      <c r="SMB844" s="120"/>
      <c r="SMC844" s="120"/>
      <c r="SMD844" s="120"/>
      <c r="SME844" s="120"/>
      <c r="SMF844" s="120"/>
      <c r="SMG844" s="120"/>
      <c r="SMH844" s="120"/>
      <c r="SMI844" s="120"/>
      <c r="SMJ844" s="120"/>
      <c r="SMK844" s="120"/>
      <c r="SML844" s="120"/>
      <c r="SMM844" s="120"/>
      <c r="SMN844" s="120"/>
      <c r="SMO844" s="120"/>
      <c r="SMP844" s="120"/>
      <c r="SMQ844" s="120"/>
      <c r="SMR844" s="120"/>
      <c r="SMS844" s="120"/>
      <c r="SMT844" s="120"/>
      <c r="SMU844" s="120"/>
      <c r="SMV844" s="120"/>
      <c r="SMW844" s="120"/>
      <c r="SMX844" s="120"/>
      <c r="SMY844" s="120"/>
      <c r="SMZ844" s="120"/>
      <c r="SNA844" s="120"/>
      <c r="SNB844" s="120"/>
      <c r="SNC844" s="120"/>
      <c r="SND844" s="120"/>
      <c r="SNE844" s="120"/>
      <c r="SNF844" s="120"/>
      <c r="SNG844" s="120"/>
      <c r="SNH844" s="120"/>
      <c r="SNI844" s="120"/>
      <c r="SNJ844" s="120"/>
      <c r="SNK844" s="120"/>
      <c r="SNL844" s="120"/>
      <c r="SNM844" s="120"/>
      <c r="SNN844" s="120"/>
      <c r="SNO844" s="120"/>
      <c r="SNP844" s="120"/>
      <c r="SNQ844" s="120"/>
      <c r="SNR844" s="120"/>
      <c r="SNS844" s="120"/>
      <c r="SNT844" s="120"/>
      <c r="SNU844" s="120"/>
      <c r="SNV844" s="120"/>
      <c r="SNW844" s="120"/>
      <c r="SNX844" s="120"/>
      <c r="SNY844" s="120"/>
      <c r="SNZ844" s="120"/>
      <c r="SOA844" s="120"/>
      <c r="SOB844" s="120"/>
      <c r="SOC844" s="120"/>
      <c r="SOD844" s="120"/>
      <c r="SOE844" s="120"/>
      <c r="SOF844" s="120"/>
      <c r="SOG844" s="120"/>
      <c r="SOH844" s="120"/>
      <c r="SOI844" s="120"/>
      <c r="SOJ844" s="120"/>
      <c r="SOK844" s="120"/>
      <c r="SOL844" s="120"/>
      <c r="SOM844" s="120"/>
      <c r="SON844" s="120"/>
      <c r="SOO844" s="120"/>
      <c r="SOP844" s="120"/>
      <c r="SOQ844" s="120"/>
      <c r="SOR844" s="120"/>
      <c r="SOS844" s="120"/>
      <c r="SOT844" s="120"/>
      <c r="SOU844" s="120"/>
      <c r="SOV844" s="120"/>
      <c r="SOW844" s="120"/>
      <c r="SOX844" s="120"/>
      <c r="SOY844" s="120"/>
      <c r="SOZ844" s="120"/>
      <c r="SPA844" s="120"/>
      <c r="SPB844" s="120"/>
      <c r="SPC844" s="120"/>
      <c r="SPD844" s="120"/>
      <c r="SPE844" s="120"/>
      <c r="SPF844" s="120"/>
      <c r="SPG844" s="120"/>
      <c r="SPH844" s="120"/>
      <c r="SPI844" s="120"/>
      <c r="SPJ844" s="120"/>
      <c r="SPK844" s="120"/>
      <c r="SPL844" s="120"/>
      <c r="SPM844" s="120"/>
      <c r="SPN844" s="120"/>
      <c r="SPO844" s="120"/>
      <c r="SPP844" s="120"/>
      <c r="SPQ844" s="120"/>
      <c r="SPR844" s="120"/>
      <c r="SPS844" s="120"/>
      <c r="SPT844" s="120"/>
      <c r="SPU844" s="120"/>
      <c r="SPV844" s="120"/>
      <c r="SPW844" s="120"/>
      <c r="SPX844" s="120"/>
      <c r="SPY844" s="120"/>
      <c r="SPZ844" s="120"/>
      <c r="SQA844" s="120"/>
      <c r="SQB844" s="120"/>
      <c r="SQC844" s="120"/>
      <c r="SQD844" s="120"/>
      <c r="SQE844" s="120"/>
      <c r="SQF844" s="120"/>
      <c r="SQG844" s="120"/>
      <c r="SQH844" s="120"/>
      <c r="SQI844" s="120"/>
      <c r="SQJ844" s="120"/>
      <c r="SQK844" s="120"/>
      <c r="SQL844" s="120"/>
      <c r="SQM844" s="120"/>
      <c r="SQN844" s="120"/>
      <c r="SQO844" s="120"/>
      <c r="SQP844" s="120"/>
      <c r="SQQ844" s="120"/>
      <c r="SQR844" s="120"/>
      <c r="SQS844" s="120"/>
      <c r="SQT844" s="120"/>
      <c r="SQU844" s="120"/>
      <c r="SQV844" s="120"/>
      <c r="SQW844" s="120"/>
      <c r="SQX844" s="120"/>
      <c r="SQY844" s="120"/>
      <c r="SQZ844" s="120"/>
      <c r="SRA844" s="120"/>
      <c r="SRB844" s="120"/>
      <c r="SRC844" s="120"/>
      <c r="SRD844" s="120"/>
      <c r="SRE844" s="120"/>
      <c r="SRF844" s="120"/>
      <c r="SRG844" s="120"/>
      <c r="SRH844" s="120"/>
      <c r="SRI844" s="120"/>
      <c r="SRJ844" s="120"/>
      <c r="SRK844" s="120"/>
      <c r="SRL844" s="120"/>
      <c r="SRM844" s="120"/>
      <c r="SRN844" s="120"/>
      <c r="SRO844" s="120"/>
      <c r="SRP844" s="120"/>
      <c r="SRQ844" s="120"/>
      <c r="SRR844" s="120"/>
      <c r="SRS844" s="120"/>
      <c r="SRT844" s="120"/>
      <c r="SRU844" s="120"/>
      <c r="SRV844" s="120"/>
      <c r="SRW844" s="120"/>
      <c r="SRX844" s="120"/>
      <c r="SRY844" s="120"/>
      <c r="SRZ844" s="120"/>
      <c r="SSA844" s="120"/>
      <c r="SSB844" s="120"/>
      <c r="SSC844" s="120"/>
      <c r="SSD844" s="120"/>
      <c r="SSE844" s="120"/>
      <c r="SSF844" s="120"/>
      <c r="SSG844" s="120"/>
      <c r="SSH844" s="120"/>
      <c r="SSI844" s="120"/>
      <c r="SSJ844" s="120"/>
      <c r="SSK844" s="120"/>
      <c r="SSL844" s="120"/>
      <c r="SSM844" s="120"/>
      <c r="SSN844" s="120"/>
      <c r="SSO844" s="120"/>
      <c r="SSP844" s="120"/>
      <c r="SSQ844" s="120"/>
      <c r="SSR844" s="120"/>
      <c r="SSS844" s="120"/>
      <c r="SST844" s="120"/>
      <c r="SSU844" s="120"/>
      <c r="SSV844" s="120"/>
      <c r="SSW844" s="120"/>
      <c r="SSX844" s="120"/>
      <c r="SSY844" s="120"/>
      <c r="SSZ844" s="120"/>
      <c r="STA844" s="120"/>
      <c r="STB844" s="120"/>
      <c r="STC844" s="120"/>
      <c r="STD844" s="120"/>
      <c r="STE844" s="120"/>
      <c r="STF844" s="120"/>
      <c r="STG844" s="120"/>
      <c r="STH844" s="120"/>
      <c r="STI844" s="120"/>
      <c r="STJ844" s="120"/>
      <c r="STK844" s="120"/>
      <c r="STL844" s="120"/>
      <c r="STM844" s="120"/>
      <c r="STN844" s="120"/>
      <c r="STO844" s="120"/>
      <c r="STP844" s="120"/>
      <c r="STQ844" s="120"/>
      <c r="STR844" s="120"/>
      <c r="STS844" s="120"/>
      <c r="STT844" s="120"/>
      <c r="STU844" s="120"/>
      <c r="STV844" s="120"/>
      <c r="STW844" s="120"/>
      <c r="STX844" s="120"/>
      <c r="STY844" s="120"/>
      <c r="STZ844" s="120"/>
      <c r="SUA844" s="120"/>
      <c r="SUB844" s="120"/>
      <c r="SUC844" s="120"/>
      <c r="SUD844" s="120"/>
      <c r="SUE844" s="120"/>
      <c r="SUF844" s="120"/>
      <c r="SUG844" s="120"/>
      <c r="SUH844" s="120"/>
      <c r="SUI844" s="120"/>
      <c r="SUJ844" s="120"/>
      <c r="SUK844" s="120"/>
      <c r="SUL844" s="120"/>
      <c r="SUM844" s="120"/>
      <c r="SUN844" s="120"/>
      <c r="SUO844" s="120"/>
      <c r="SUP844" s="120"/>
      <c r="SUQ844" s="120"/>
      <c r="SUR844" s="120"/>
      <c r="SUS844" s="120"/>
      <c r="SUT844" s="120"/>
      <c r="SUU844" s="120"/>
      <c r="SUV844" s="120"/>
      <c r="SUW844" s="120"/>
      <c r="SUX844" s="120"/>
      <c r="SUY844" s="120"/>
      <c r="SUZ844" s="120"/>
      <c r="SVA844" s="120"/>
      <c r="SVB844" s="120"/>
      <c r="SVC844" s="120"/>
      <c r="SVD844" s="120"/>
      <c r="SVE844" s="120"/>
      <c r="SVF844" s="120"/>
      <c r="SVG844" s="120"/>
      <c r="SVH844" s="120"/>
      <c r="SVI844" s="120"/>
      <c r="SVJ844" s="120"/>
      <c r="SVK844" s="120"/>
      <c r="SVL844" s="120"/>
      <c r="SVM844" s="120"/>
      <c r="SVN844" s="120"/>
      <c r="SVO844" s="120"/>
      <c r="SVP844" s="120"/>
      <c r="SVQ844" s="120"/>
      <c r="SVR844" s="120"/>
      <c r="SVS844" s="120"/>
      <c r="SVT844" s="120"/>
      <c r="SVU844" s="120"/>
      <c r="SVV844" s="120"/>
      <c r="SVW844" s="120"/>
      <c r="SVX844" s="120"/>
      <c r="SVY844" s="120"/>
      <c r="SVZ844" s="120"/>
      <c r="SWA844" s="120"/>
      <c r="SWB844" s="120"/>
      <c r="SWC844" s="120"/>
      <c r="SWD844" s="120"/>
      <c r="SWE844" s="120"/>
      <c r="SWF844" s="120"/>
      <c r="SWG844" s="120"/>
      <c r="SWH844" s="120"/>
      <c r="SWI844" s="120"/>
      <c r="SWJ844" s="120"/>
      <c r="SWK844" s="120"/>
      <c r="SWL844" s="120"/>
      <c r="SWM844" s="120"/>
      <c r="SWN844" s="120"/>
      <c r="SWO844" s="120"/>
      <c r="SWP844" s="120"/>
      <c r="SWQ844" s="120"/>
      <c r="SWR844" s="120"/>
      <c r="SWS844" s="120"/>
      <c r="SWT844" s="120"/>
      <c r="SWU844" s="120"/>
      <c r="SWV844" s="120"/>
      <c r="SWW844" s="120"/>
      <c r="SWX844" s="120"/>
      <c r="SWY844" s="120"/>
      <c r="SWZ844" s="120"/>
      <c r="SXA844" s="120"/>
      <c r="SXB844" s="120"/>
      <c r="SXC844" s="120"/>
      <c r="SXD844" s="120"/>
      <c r="SXE844" s="120"/>
      <c r="SXF844" s="120"/>
      <c r="SXG844" s="120"/>
      <c r="SXH844" s="120"/>
      <c r="SXI844" s="120"/>
      <c r="SXJ844" s="120"/>
      <c r="SXK844" s="120"/>
      <c r="SXL844" s="120"/>
      <c r="SXM844" s="120"/>
      <c r="SXN844" s="120"/>
      <c r="SXO844" s="120"/>
      <c r="SXP844" s="120"/>
      <c r="SXQ844" s="120"/>
      <c r="SXR844" s="120"/>
      <c r="SXS844" s="120"/>
      <c r="SXT844" s="120"/>
      <c r="SXU844" s="120"/>
      <c r="SXV844" s="120"/>
      <c r="SXW844" s="120"/>
      <c r="SXX844" s="120"/>
      <c r="SXY844" s="120"/>
      <c r="SXZ844" s="120"/>
      <c r="SYA844" s="120"/>
      <c r="SYB844" s="120"/>
      <c r="SYC844" s="120"/>
      <c r="SYD844" s="120"/>
      <c r="SYE844" s="120"/>
      <c r="SYF844" s="120"/>
      <c r="SYG844" s="120"/>
      <c r="SYH844" s="120"/>
      <c r="SYI844" s="120"/>
      <c r="SYJ844" s="120"/>
      <c r="SYK844" s="120"/>
      <c r="SYL844" s="120"/>
      <c r="SYM844" s="120"/>
      <c r="SYN844" s="120"/>
      <c r="SYO844" s="120"/>
      <c r="SYP844" s="120"/>
      <c r="SYQ844" s="120"/>
      <c r="SYR844" s="120"/>
      <c r="SYS844" s="120"/>
      <c r="SYT844" s="120"/>
      <c r="SYU844" s="120"/>
      <c r="SYV844" s="120"/>
      <c r="SYW844" s="120"/>
      <c r="SYX844" s="120"/>
      <c r="SYY844" s="120"/>
      <c r="SYZ844" s="120"/>
      <c r="SZA844" s="120"/>
      <c r="SZB844" s="120"/>
      <c r="SZC844" s="120"/>
      <c r="SZD844" s="120"/>
      <c r="SZE844" s="120"/>
      <c r="SZF844" s="120"/>
      <c r="SZG844" s="120"/>
      <c r="SZH844" s="120"/>
      <c r="SZI844" s="120"/>
      <c r="SZJ844" s="120"/>
      <c r="SZK844" s="120"/>
      <c r="SZL844" s="120"/>
      <c r="SZM844" s="120"/>
      <c r="SZN844" s="120"/>
      <c r="SZO844" s="120"/>
      <c r="SZP844" s="120"/>
      <c r="SZQ844" s="120"/>
      <c r="SZR844" s="120"/>
      <c r="SZS844" s="120"/>
      <c r="SZT844" s="120"/>
      <c r="SZU844" s="120"/>
      <c r="SZV844" s="120"/>
      <c r="SZW844" s="120"/>
      <c r="SZX844" s="120"/>
      <c r="SZY844" s="120"/>
      <c r="SZZ844" s="120"/>
      <c r="TAA844" s="120"/>
      <c r="TAB844" s="120"/>
      <c r="TAC844" s="120"/>
      <c r="TAD844" s="120"/>
      <c r="TAE844" s="120"/>
      <c r="TAF844" s="120"/>
      <c r="TAG844" s="120"/>
      <c r="TAH844" s="120"/>
      <c r="TAI844" s="120"/>
      <c r="TAJ844" s="120"/>
      <c r="TAK844" s="120"/>
      <c r="TAL844" s="120"/>
      <c r="TAM844" s="120"/>
      <c r="TAN844" s="120"/>
      <c r="TAO844" s="120"/>
      <c r="TAP844" s="120"/>
      <c r="TAQ844" s="120"/>
      <c r="TAR844" s="120"/>
      <c r="TAS844" s="120"/>
      <c r="TAT844" s="120"/>
      <c r="TAU844" s="120"/>
      <c r="TAV844" s="120"/>
      <c r="TAW844" s="120"/>
      <c r="TAX844" s="120"/>
      <c r="TAY844" s="120"/>
      <c r="TAZ844" s="120"/>
      <c r="TBA844" s="120"/>
      <c r="TBB844" s="120"/>
      <c r="TBC844" s="120"/>
      <c r="TBD844" s="120"/>
      <c r="TBE844" s="120"/>
      <c r="TBF844" s="120"/>
      <c r="TBG844" s="120"/>
      <c r="TBH844" s="120"/>
      <c r="TBI844" s="120"/>
      <c r="TBJ844" s="120"/>
      <c r="TBK844" s="120"/>
      <c r="TBL844" s="120"/>
      <c r="TBM844" s="120"/>
      <c r="TBN844" s="120"/>
      <c r="TBO844" s="120"/>
      <c r="TBP844" s="120"/>
      <c r="TBQ844" s="120"/>
      <c r="TBR844" s="120"/>
      <c r="TBS844" s="120"/>
      <c r="TBT844" s="120"/>
      <c r="TBU844" s="120"/>
      <c r="TBV844" s="120"/>
      <c r="TBW844" s="120"/>
      <c r="TBX844" s="120"/>
      <c r="TBY844" s="120"/>
      <c r="TBZ844" s="120"/>
      <c r="TCA844" s="120"/>
      <c r="TCB844" s="120"/>
      <c r="TCC844" s="120"/>
      <c r="TCD844" s="120"/>
      <c r="TCE844" s="120"/>
      <c r="TCF844" s="120"/>
      <c r="TCG844" s="120"/>
      <c r="TCH844" s="120"/>
      <c r="TCI844" s="120"/>
      <c r="TCJ844" s="120"/>
      <c r="TCK844" s="120"/>
      <c r="TCL844" s="120"/>
      <c r="TCM844" s="120"/>
      <c r="TCN844" s="120"/>
      <c r="TCO844" s="120"/>
      <c r="TCP844" s="120"/>
      <c r="TCQ844" s="120"/>
      <c r="TCR844" s="120"/>
      <c r="TCS844" s="120"/>
      <c r="TCT844" s="120"/>
      <c r="TCU844" s="120"/>
      <c r="TCV844" s="120"/>
      <c r="TCW844" s="120"/>
      <c r="TCX844" s="120"/>
      <c r="TCY844" s="120"/>
      <c r="TCZ844" s="120"/>
      <c r="TDA844" s="120"/>
      <c r="TDB844" s="120"/>
      <c r="TDC844" s="120"/>
      <c r="TDD844" s="120"/>
      <c r="TDE844" s="120"/>
      <c r="TDF844" s="120"/>
      <c r="TDG844" s="120"/>
      <c r="TDH844" s="120"/>
      <c r="TDI844" s="120"/>
      <c r="TDJ844" s="120"/>
      <c r="TDK844" s="120"/>
      <c r="TDL844" s="120"/>
      <c r="TDM844" s="120"/>
      <c r="TDN844" s="120"/>
      <c r="TDO844" s="120"/>
      <c r="TDP844" s="120"/>
      <c r="TDQ844" s="120"/>
      <c r="TDR844" s="120"/>
      <c r="TDS844" s="120"/>
      <c r="TDT844" s="120"/>
      <c r="TDU844" s="120"/>
      <c r="TDV844" s="120"/>
      <c r="TDW844" s="120"/>
      <c r="TDX844" s="120"/>
      <c r="TDY844" s="120"/>
      <c r="TDZ844" s="120"/>
      <c r="TEA844" s="120"/>
      <c r="TEB844" s="120"/>
      <c r="TEC844" s="120"/>
      <c r="TED844" s="120"/>
      <c r="TEE844" s="120"/>
      <c r="TEF844" s="120"/>
      <c r="TEG844" s="120"/>
      <c r="TEH844" s="120"/>
      <c r="TEI844" s="120"/>
      <c r="TEJ844" s="120"/>
      <c r="TEK844" s="120"/>
      <c r="TEL844" s="120"/>
      <c r="TEM844" s="120"/>
      <c r="TEN844" s="120"/>
      <c r="TEO844" s="120"/>
      <c r="TEP844" s="120"/>
      <c r="TEQ844" s="120"/>
      <c r="TER844" s="120"/>
      <c r="TES844" s="120"/>
      <c r="TET844" s="120"/>
      <c r="TEU844" s="120"/>
      <c r="TEV844" s="120"/>
      <c r="TEW844" s="120"/>
      <c r="TEX844" s="120"/>
      <c r="TEY844" s="120"/>
      <c r="TEZ844" s="120"/>
      <c r="TFA844" s="120"/>
      <c r="TFB844" s="120"/>
      <c r="TFC844" s="120"/>
      <c r="TFD844" s="120"/>
      <c r="TFE844" s="120"/>
      <c r="TFF844" s="120"/>
      <c r="TFG844" s="120"/>
      <c r="TFH844" s="120"/>
      <c r="TFI844" s="120"/>
      <c r="TFJ844" s="120"/>
      <c r="TFK844" s="120"/>
      <c r="TFL844" s="120"/>
      <c r="TFM844" s="120"/>
      <c r="TFN844" s="120"/>
      <c r="TFO844" s="120"/>
      <c r="TFP844" s="120"/>
      <c r="TFQ844" s="120"/>
      <c r="TFR844" s="120"/>
      <c r="TFS844" s="120"/>
      <c r="TFT844" s="120"/>
      <c r="TFU844" s="120"/>
      <c r="TFV844" s="120"/>
      <c r="TFW844" s="120"/>
      <c r="TFX844" s="120"/>
      <c r="TFY844" s="120"/>
      <c r="TFZ844" s="120"/>
      <c r="TGA844" s="120"/>
      <c r="TGB844" s="120"/>
      <c r="TGC844" s="120"/>
      <c r="TGD844" s="120"/>
      <c r="TGE844" s="120"/>
      <c r="TGF844" s="120"/>
      <c r="TGG844" s="120"/>
      <c r="TGH844" s="120"/>
      <c r="TGI844" s="120"/>
      <c r="TGJ844" s="120"/>
      <c r="TGK844" s="120"/>
      <c r="TGL844" s="120"/>
      <c r="TGM844" s="120"/>
      <c r="TGN844" s="120"/>
      <c r="TGO844" s="120"/>
      <c r="TGP844" s="120"/>
      <c r="TGQ844" s="120"/>
      <c r="TGR844" s="120"/>
      <c r="TGS844" s="120"/>
      <c r="TGT844" s="120"/>
      <c r="TGU844" s="120"/>
      <c r="TGV844" s="120"/>
      <c r="TGW844" s="120"/>
      <c r="TGX844" s="120"/>
      <c r="TGY844" s="120"/>
      <c r="TGZ844" s="120"/>
      <c r="THA844" s="120"/>
      <c r="THB844" s="120"/>
      <c r="THC844" s="120"/>
      <c r="THD844" s="120"/>
      <c r="THE844" s="120"/>
      <c r="THF844" s="120"/>
      <c r="THG844" s="120"/>
      <c r="THH844" s="120"/>
      <c r="THI844" s="120"/>
      <c r="THJ844" s="120"/>
      <c r="THK844" s="120"/>
      <c r="THL844" s="120"/>
      <c r="THM844" s="120"/>
      <c r="THN844" s="120"/>
      <c r="THO844" s="120"/>
      <c r="THP844" s="120"/>
      <c r="THQ844" s="120"/>
      <c r="THR844" s="120"/>
      <c r="THS844" s="120"/>
      <c r="THT844" s="120"/>
      <c r="THU844" s="120"/>
      <c r="THV844" s="120"/>
      <c r="THW844" s="120"/>
      <c r="THX844" s="120"/>
      <c r="THY844" s="120"/>
      <c r="THZ844" s="120"/>
      <c r="TIA844" s="120"/>
      <c r="TIB844" s="120"/>
      <c r="TIC844" s="120"/>
      <c r="TID844" s="120"/>
      <c r="TIE844" s="120"/>
      <c r="TIF844" s="120"/>
      <c r="TIG844" s="120"/>
      <c r="TIH844" s="120"/>
      <c r="TII844" s="120"/>
      <c r="TIJ844" s="120"/>
      <c r="TIK844" s="120"/>
      <c r="TIL844" s="120"/>
      <c r="TIM844" s="120"/>
      <c r="TIN844" s="120"/>
      <c r="TIO844" s="120"/>
      <c r="TIP844" s="120"/>
      <c r="TIQ844" s="120"/>
      <c r="TIR844" s="120"/>
      <c r="TIS844" s="120"/>
      <c r="TIT844" s="120"/>
      <c r="TIU844" s="120"/>
      <c r="TIV844" s="120"/>
      <c r="TIW844" s="120"/>
      <c r="TIX844" s="120"/>
      <c r="TIY844" s="120"/>
      <c r="TIZ844" s="120"/>
      <c r="TJA844" s="120"/>
      <c r="TJB844" s="120"/>
      <c r="TJC844" s="120"/>
      <c r="TJD844" s="120"/>
      <c r="TJE844" s="120"/>
      <c r="TJF844" s="120"/>
      <c r="TJG844" s="120"/>
      <c r="TJH844" s="120"/>
      <c r="TJI844" s="120"/>
      <c r="TJJ844" s="120"/>
      <c r="TJK844" s="120"/>
      <c r="TJL844" s="120"/>
      <c r="TJM844" s="120"/>
      <c r="TJN844" s="120"/>
      <c r="TJO844" s="120"/>
      <c r="TJP844" s="120"/>
      <c r="TJQ844" s="120"/>
      <c r="TJR844" s="120"/>
      <c r="TJS844" s="120"/>
      <c r="TJT844" s="120"/>
      <c r="TJU844" s="120"/>
      <c r="TJV844" s="120"/>
      <c r="TJW844" s="120"/>
      <c r="TJX844" s="120"/>
      <c r="TJY844" s="120"/>
      <c r="TJZ844" s="120"/>
      <c r="TKA844" s="120"/>
      <c r="TKB844" s="120"/>
      <c r="TKC844" s="120"/>
      <c r="TKD844" s="120"/>
      <c r="TKE844" s="120"/>
      <c r="TKF844" s="120"/>
      <c r="TKG844" s="120"/>
      <c r="TKH844" s="120"/>
      <c r="TKI844" s="120"/>
      <c r="TKJ844" s="120"/>
      <c r="TKK844" s="120"/>
      <c r="TKL844" s="120"/>
      <c r="TKM844" s="120"/>
      <c r="TKN844" s="120"/>
      <c r="TKO844" s="120"/>
      <c r="TKP844" s="120"/>
      <c r="TKQ844" s="120"/>
      <c r="TKR844" s="120"/>
      <c r="TKS844" s="120"/>
      <c r="TKT844" s="120"/>
      <c r="TKU844" s="120"/>
      <c r="TKV844" s="120"/>
      <c r="TKW844" s="120"/>
      <c r="TKX844" s="120"/>
      <c r="TKY844" s="120"/>
      <c r="TKZ844" s="120"/>
      <c r="TLA844" s="120"/>
      <c r="TLB844" s="120"/>
      <c r="TLC844" s="120"/>
      <c r="TLD844" s="120"/>
      <c r="TLE844" s="120"/>
      <c r="TLF844" s="120"/>
      <c r="TLG844" s="120"/>
      <c r="TLH844" s="120"/>
      <c r="TLI844" s="120"/>
      <c r="TLJ844" s="120"/>
      <c r="TLK844" s="120"/>
      <c r="TLL844" s="120"/>
      <c r="TLM844" s="120"/>
      <c r="TLN844" s="120"/>
      <c r="TLO844" s="120"/>
      <c r="TLP844" s="120"/>
      <c r="TLQ844" s="120"/>
      <c r="TLR844" s="120"/>
      <c r="TLS844" s="120"/>
      <c r="TLT844" s="120"/>
      <c r="TLU844" s="120"/>
      <c r="TLV844" s="120"/>
      <c r="TLW844" s="120"/>
      <c r="TLX844" s="120"/>
      <c r="TLY844" s="120"/>
      <c r="TLZ844" s="120"/>
      <c r="TMA844" s="120"/>
      <c r="TMB844" s="120"/>
      <c r="TMC844" s="120"/>
      <c r="TMD844" s="120"/>
      <c r="TME844" s="120"/>
      <c r="TMF844" s="120"/>
      <c r="TMG844" s="120"/>
      <c r="TMH844" s="120"/>
      <c r="TMI844" s="120"/>
      <c r="TMJ844" s="120"/>
      <c r="TMK844" s="120"/>
      <c r="TML844" s="120"/>
      <c r="TMM844" s="120"/>
      <c r="TMN844" s="120"/>
      <c r="TMO844" s="120"/>
      <c r="TMP844" s="120"/>
      <c r="TMQ844" s="120"/>
      <c r="TMR844" s="120"/>
      <c r="TMS844" s="120"/>
      <c r="TMT844" s="120"/>
      <c r="TMU844" s="120"/>
      <c r="TMV844" s="120"/>
      <c r="TMW844" s="120"/>
      <c r="TMX844" s="120"/>
      <c r="TMY844" s="120"/>
      <c r="TMZ844" s="120"/>
      <c r="TNA844" s="120"/>
      <c r="TNB844" s="120"/>
      <c r="TNC844" s="120"/>
      <c r="TND844" s="120"/>
      <c r="TNE844" s="120"/>
      <c r="TNF844" s="120"/>
      <c r="TNG844" s="120"/>
      <c r="TNH844" s="120"/>
      <c r="TNI844" s="120"/>
      <c r="TNJ844" s="120"/>
      <c r="TNK844" s="120"/>
      <c r="TNL844" s="120"/>
      <c r="TNM844" s="120"/>
      <c r="TNN844" s="120"/>
      <c r="TNO844" s="120"/>
      <c r="TNP844" s="120"/>
      <c r="TNQ844" s="120"/>
      <c r="TNR844" s="120"/>
      <c r="TNS844" s="120"/>
      <c r="TNT844" s="120"/>
      <c r="TNU844" s="120"/>
      <c r="TNV844" s="120"/>
      <c r="TNW844" s="120"/>
      <c r="TNX844" s="120"/>
      <c r="TNY844" s="120"/>
      <c r="TNZ844" s="120"/>
      <c r="TOA844" s="120"/>
      <c r="TOB844" s="120"/>
      <c r="TOC844" s="120"/>
      <c r="TOD844" s="120"/>
      <c r="TOE844" s="120"/>
      <c r="TOF844" s="120"/>
      <c r="TOG844" s="120"/>
      <c r="TOH844" s="120"/>
      <c r="TOI844" s="120"/>
      <c r="TOJ844" s="120"/>
      <c r="TOK844" s="120"/>
      <c r="TOL844" s="120"/>
      <c r="TOM844" s="120"/>
      <c r="TON844" s="120"/>
      <c r="TOO844" s="120"/>
      <c r="TOP844" s="120"/>
      <c r="TOQ844" s="120"/>
      <c r="TOR844" s="120"/>
      <c r="TOS844" s="120"/>
      <c r="TOT844" s="120"/>
      <c r="TOU844" s="120"/>
      <c r="TOV844" s="120"/>
      <c r="TOW844" s="120"/>
      <c r="TOX844" s="120"/>
      <c r="TOY844" s="120"/>
      <c r="TOZ844" s="120"/>
      <c r="TPA844" s="120"/>
      <c r="TPB844" s="120"/>
      <c r="TPC844" s="120"/>
      <c r="TPD844" s="120"/>
      <c r="TPE844" s="120"/>
      <c r="TPF844" s="120"/>
      <c r="TPG844" s="120"/>
      <c r="TPH844" s="120"/>
      <c r="TPI844" s="120"/>
      <c r="TPJ844" s="120"/>
      <c r="TPK844" s="120"/>
      <c r="TPL844" s="120"/>
      <c r="TPM844" s="120"/>
      <c r="TPN844" s="120"/>
      <c r="TPO844" s="120"/>
      <c r="TPP844" s="120"/>
      <c r="TPQ844" s="120"/>
      <c r="TPR844" s="120"/>
      <c r="TPS844" s="120"/>
      <c r="TPT844" s="120"/>
      <c r="TPU844" s="120"/>
      <c r="TPV844" s="120"/>
      <c r="TPW844" s="120"/>
      <c r="TPX844" s="120"/>
      <c r="TPY844" s="120"/>
      <c r="TPZ844" s="120"/>
      <c r="TQA844" s="120"/>
      <c r="TQB844" s="120"/>
      <c r="TQC844" s="120"/>
      <c r="TQD844" s="120"/>
      <c r="TQE844" s="120"/>
      <c r="TQF844" s="120"/>
      <c r="TQG844" s="120"/>
      <c r="TQH844" s="120"/>
      <c r="TQI844" s="120"/>
      <c r="TQJ844" s="120"/>
      <c r="TQK844" s="120"/>
      <c r="TQL844" s="120"/>
      <c r="TQM844" s="120"/>
      <c r="TQN844" s="120"/>
      <c r="TQO844" s="120"/>
      <c r="TQP844" s="120"/>
      <c r="TQQ844" s="120"/>
      <c r="TQR844" s="120"/>
      <c r="TQS844" s="120"/>
      <c r="TQT844" s="120"/>
      <c r="TQU844" s="120"/>
      <c r="TQV844" s="120"/>
      <c r="TQW844" s="120"/>
      <c r="TQX844" s="120"/>
      <c r="TQY844" s="120"/>
      <c r="TQZ844" s="120"/>
      <c r="TRA844" s="120"/>
      <c r="TRB844" s="120"/>
      <c r="TRC844" s="120"/>
      <c r="TRD844" s="120"/>
      <c r="TRE844" s="120"/>
      <c r="TRF844" s="120"/>
      <c r="TRG844" s="120"/>
      <c r="TRH844" s="120"/>
      <c r="TRI844" s="120"/>
      <c r="TRJ844" s="120"/>
      <c r="TRK844" s="120"/>
      <c r="TRL844" s="120"/>
      <c r="TRM844" s="120"/>
      <c r="TRN844" s="120"/>
      <c r="TRO844" s="120"/>
      <c r="TRP844" s="120"/>
      <c r="TRQ844" s="120"/>
      <c r="TRR844" s="120"/>
      <c r="TRS844" s="120"/>
      <c r="TRT844" s="120"/>
      <c r="TRU844" s="120"/>
      <c r="TRV844" s="120"/>
      <c r="TRW844" s="120"/>
      <c r="TRX844" s="120"/>
      <c r="TRY844" s="120"/>
      <c r="TRZ844" s="120"/>
      <c r="TSA844" s="120"/>
      <c r="TSB844" s="120"/>
      <c r="TSC844" s="120"/>
      <c r="TSD844" s="120"/>
      <c r="TSE844" s="120"/>
      <c r="TSF844" s="120"/>
      <c r="TSG844" s="120"/>
      <c r="TSH844" s="120"/>
      <c r="TSI844" s="120"/>
      <c r="TSJ844" s="120"/>
      <c r="TSK844" s="120"/>
      <c r="TSL844" s="120"/>
      <c r="TSM844" s="120"/>
      <c r="TSN844" s="120"/>
      <c r="TSO844" s="120"/>
      <c r="TSP844" s="120"/>
      <c r="TSQ844" s="120"/>
      <c r="TSR844" s="120"/>
      <c r="TSS844" s="120"/>
      <c r="TST844" s="120"/>
      <c r="TSU844" s="120"/>
      <c r="TSV844" s="120"/>
      <c r="TSW844" s="120"/>
      <c r="TSX844" s="120"/>
      <c r="TSY844" s="120"/>
      <c r="TSZ844" s="120"/>
      <c r="TTA844" s="120"/>
      <c r="TTB844" s="120"/>
      <c r="TTC844" s="120"/>
      <c r="TTD844" s="120"/>
      <c r="TTE844" s="120"/>
      <c r="TTF844" s="120"/>
      <c r="TTG844" s="120"/>
      <c r="TTH844" s="120"/>
      <c r="TTI844" s="120"/>
      <c r="TTJ844" s="120"/>
      <c r="TTK844" s="120"/>
      <c r="TTL844" s="120"/>
      <c r="TTM844" s="120"/>
      <c r="TTN844" s="120"/>
      <c r="TTO844" s="120"/>
      <c r="TTP844" s="120"/>
      <c r="TTQ844" s="120"/>
      <c r="TTR844" s="120"/>
      <c r="TTS844" s="120"/>
      <c r="TTT844" s="120"/>
      <c r="TTU844" s="120"/>
      <c r="TTV844" s="120"/>
      <c r="TTW844" s="120"/>
      <c r="TTX844" s="120"/>
      <c r="TTY844" s="120"/>
      <c r="TTZ844" s="120"/>
      <c r="TUA844" s="120"/>
      <c r="TUB844" s="120"/>
      <c r="TUC844" s="120"/>
      <c r="TUD844" s="120"/>
      <c r="TUE844" s="120"/>
      <c r="TUF844" s="120"/>
      <c r="TUG844" s="120"/>
      <c r="TUH844" s="120"/>
      <c r="TUI844" s="120"/>
      <c r="TUJ844" s="120"/>
      <c r="TUK844" s="120"/>
      <c r="TUL844" s="120"/>
      <c r="TUM844" s="120"/>
      <c r="TUN844" s="120"/>
      <c r="TUO844" s="120"/>
      <c r="TUP844" s="120"/>
      <c r="TUQ844" s="120"/>
      <c r="TUR844" s="120"/>
      <c r="TUS844" s="120"/>
      <c r="TUT844" s="120"/>
      <c r="TUU844" s="120"/>
      <c r="TUV844" s="120"/>
      <c r="TUW844" s="120"/>
      <c r="TUX844" s="120"/>
      <c r="TUY844" s="120"/>
      <c r="TUZ844" s="120"/>
      <c r="TVA844" s="120"/>
      <c r="TVB844" s="120"/>
      <c r="TVC844" s="120"/>
      <c r="TVD844" s="120"/>
      <c r="TVE844" s="120"/>
      <c r="TVF844" s="120"/>
      <c r="TVG844" s="120"/>
      <c r="TVH844" s="120"/>
      <c r="TVI844" s="120"/>
      <c r="TVJ844" s="120"/>
      <c r="TVK844" s="120"/>
      <c r="TVL844" s="120"/>
      <c r="TVM844" s="120"/>
      <c r="TVN844" s="120"/>
      <c r="TVO844" s="120"/>
      <c r="TVP844" s="120"/>
      <c r="TVQ844" s="120"/>
      <c r="TVR844" s="120"/>
      <c r="TVS844" s="120"/>
      <c r="TVT844" s="120"/>
      <c r="TVU844" s="120"/>
      <c r="TVV844" s="120"/>
      <c r="TVW844" s="120"/>
      <c r="TVX844" s="120"/>
      <c r="TVY844" s="120"/>
      <c r="TVZ844" s="120"/>
      <c r="TWA844" s="120"/>
      <c r="TWB844" s="120"/>
      <c r="TWC844" s="120"/>
      <c r="TWD844" s="120"/>
      <c r="TWE844" s="120"/>
      <c r="TWF844" s="120"/>
      <c r="TWG844" s="120"/>
      <c r="TWH844" s="120"/>
      <c r="TWI844" s="120"/>
      <c r="TWJ844" s="120"/>
      <c r="TWK844" s="120"/>
      <c r="TWL844" s="120"/>
      <c r="TWM844" s="120"/>
      <c r="TWN844" s="120"/>
      <c r="TWO844" s="120"/>
      <c r="TWP844" s="120"/>
      <c r="TWQ844" s="120"/>
      <c r="TWR844" s="120"/>
      <c r="TWS844" s="120"/>
      <c r="TWT844" s="120"/>
      <c r="TWU844" s="120"/>
      <c r="TWV844" s="120"/>
      <c r="TWW844" s="120"/>
      <c r="TWX844" s="120"/>
      <c r="TWY844" s="120"/>
      <c r="TWZ844" s="120"/>
      <c r="TXA844" s="120"/>
      <c r="TXB844" s="120"/>
      <c r="TXC844" s="120"/>
      <c r="TXD844" s="120"/>
      <c r="TXE844" s="120"/>
      <c r="TXF844" s="120"/>
      <c r="TXG844" s="120"/>
      <c r="TXH844" s="120"/>
      <c r="TXI844" s="120"/>
      <c r="TXJ844" s="120"/>
      <c r="TXK844" s="120"/>
      <c r="TXL844" s="120"/>
      <c r="TXM844" s="120"/>
      <c r="TXN844" s="120"/>
      <c r="TXO844" s="120"/>
      <c r="TXP844" s="120"/>
      <c r="TXQ844" s="120"/>
      <c r="TXR844" s="120"/>
      <c r="TXS844" s="120"/>
      <c r="TXT844" s="120"/>
      <c r="TXU844" s="120"/>
      <c r="TXV844" s="120"/>
      <c r="TXW844" s="120"/>
      <c r="TXX844" s="120"/>
      <c r="TXY844" s="120"/>
      <c r="TXZ844" s="120"/>
      <c r="TYA844" s="120"/>
      <c r="TYB844" s="120"/>
      <c r="TYC844" s="120"/>
      <c r="TYD844" s="120"/>
      <c r="TYE844" s="120"/>
      <c r="TYF844" s="120"/>
      <c r="TYG844" s="120"/>
      <c r="TYH844" s="120"/>
      <c r="TYI844" s="120"/>
      <c r="TYJ844" s="120"/>
      <c r="TYK844" s="120"/>
      <c r="TYL844" s="120"/>
      <c r="TYM844" s="120"/>
      <c r="TYN844" s="120"/>
      <c r="TYO844" s="120"/>
      <c r="TYP844" s="120"/>
      <c r="TYQ844" s="120"/>
      <c r="TYR844" s="120"/>
      <c r="TYS844" s="120"/>
      <c r="TYT844" s="120"/>
      <c r="TYU844" s="120"/>
      <c r="TYV844" s="120"/>
      <c r="TYW844" s="120"/>
      <c r="TYX844" s="120"/>
      <c r="TYY844" s="120"/>
      <c r="TYZ844" s="120"/>
      <c r="TZA844" s="120"/>
      <c r="TZB844" s="120"/>
      <c r="TZC844" s="120"/>
      <c r="TZD844" s="120"/>
      <c r="TZE844" s="120"/>
      <c r="TZF844" s="120"/>
      <c r="TZG844" s="120"/>
      <c r="TZH844" s="120"/>
      <c r="TZI844" s="120"/>
      <c r="TZJ844" s="120"/>
      <c r="TZK844" s="120"/>
      <c r="TZL844" s="120"/>
      <c r="TZM844" s="120"/>
      <c r="TZN844" s="120"/>
      <c r="TZO844" s="120"/>
      <c r="TZP844" s="120"/>
      <c r="TZQ844" s="120"/>
      <c r="TZR844" s="120"/>
      <c r="TZS844" s="120"/>
      <c r="TZT844" s="120"/>
      <c r="TZU844" s="120"/>
      <c r="TZV844" s="120"/>
      <c r="TZW844" s="120"/>
      <c r="TZX844" s="120"/>
      <c r="TZY844" s="120"/>
      <c r="TZZ844" s="120"/>
      <c r="UAA844" s="120"/>
      <c r="UAB844" s="120"/>
      <c r="UAC844" s="120"/>
      <c r="UAD844" s="120"/>
      <c r="UAE844" s="120"/>
      <c r="UAF844" s="120"/>
      <c r="UAG844" s="120"/>
      <c r="UAH844" s="120"/>
      <c r="UAI844" s="120"/>
      <c r="UAJ844" s="120"/>
      <c r="UAK844" s="120"/>
      <c r="UAL844" s="120"/>
      <c r="UAM844" s="120"/>
      <c r="UAN844" s="120"/>
      <c r="UAO844" s="120"/>
      <c r="UAP844" s="120"/>
      <c r="UAQ844" s="120"/>
      <c r="UAR844" s="120"/>
      <c r="UAS844" s="120"/>
      <c r="UAT844" s="120"/>
      <c r="UAU844" s="120"/>
      <c r="UAV844" s="120"/>
      <c r="UAW844" s="120"/>
      <c r="UAX844" s="120"/>
      <c r="UAY844" s="120"/>
      <c r="UAZ844" s="120"/>
      <c r="UBA844" s="120"/>
      <c r="UBB844" s="120"/>
      <c r="UBC844" s="120"/>
      <c r="UBD844" s="120"/>
      <c r="UBE844" s="120"/>
      <c r="UBF844" s="120"/>
      <c r="UBG844" s="120"/>
      <c r="UBH844" s="120"/>
      <c r="UBI844" s="120"/>
      <c r="UBJ844" s="120"/>
      <c r="UBK844" s="120"/>
      <c r="UBL844" s="120"/>
      <c r="UBM844" s="120"/>
      <c r="UBN844" s="120"/>
      <c r="UBO844" s="120"/>
      <c r="UBP844" s="120"/>
      <c r="UBQ844" s="120"/>
      <c r="UBR844" s="120"/>
      <c r="UBS844" s="120"/>
      <c r="UBT844" s="120"/>
      <c r="UBU844" s="120"/>
      <c r="UBV844" s="120"/>
      <c r="UBW844" s="120"/>
      <c r="UBX844" s="120"/>
      <c r="UBY844" s="120"/>
      <c r="UBZ844" s="120"/>
      <c r="UCA844" s="120"/>
      <c r="UCB844" s="120"/>
      <c r="UCC844" s="120"/>
      <c r="UCD844" s="120"/>
      <c r="UCE844" s="120"/>
      <c r="UCF844" s="120"/>
      <c r="UCG844" s="120"/>
      <c r="UCH844" s="120"/>
      <c r="UCI844" s="120"/>
      <c r="UCJ844" s="120"/>
      <c r="UCK844" s="120"/>
      <c r="UCL844" s="120"/>
      <c r="UCM844" s="120"/>
      <c r="UCN844" s="120"/>
      <c r="UCO844" s="120"/>
      <c r="UCP844" s="120"/>
      <c r="UCQ844" s="120"/>
      <c r="UCR844" s="120"/>
      <c r="UCS844" s="120"/>
      <c r="UCT844" s="120"/>
      <c r="UCU844" s="120"/>
      <c r="UCV844" s="120"/>
      <c r="UCW844" s="120"/>
      <c r="UCX844" s="120"/>
      <c r="UCY844" s="120"/>
      <c r="UCZ844" s="120"/>
      <c r="UDA844" s="120"/>
      <c r="UDB844" s="120"/>
      <c r="UDC844" s="120"/>
      <c r="UDD844" s="120"/>
      <c r="UDE844" s="120"/>
      <c r="UDF844" s="120"/>
      <c r="UDG844" s="120"/>
      <c r="UDH844" s="120"/>
      <c r="UDI844" s="120"/>
      <c r="UDJ844" s="120"/>
      <c r="UDK844" s="120"/>
      <c r="UDL844" s="120"/>
      <c r="UDM844" s="120"/>
      <c r="UDN844" s="120"/>
      <c r="UDO844" s="120"/>
      <c r="UDP844" s="120"/>
      <c r="UDQ844" s="120"/>
      <c r="UDR844" s="120"/>
      <c r="UDS844" s="120"/>
      <c r="UDT844" s="120"/>
      <c r="UDU844" s="120"/>
      <c r="UDV844" s="120"/>
      <c r="UDW844" s="120"/>
      <c r="UDX844" s="120"/>
      <c r="UDY844" s="120"/>
      <c r="UDZ844" s="120"/>
      <c r="UEA844" s="120"/>
      <c r="UEB844" s="120"/>
      <c r="UEC844" s="120"/>
      <c r="UED844" s="120"/>
      <c r="UEE844" s="120"/>
      <c r="UEF844" s="120"/>
      <c r="UEG844" s="120"/>
      <c r="UEH844" s="120"/>
      <c r="UEI844" s="120"/>
      <c r="UEJ844" s="120"/>
      <c r="UEK844" s="120"/>
      <c r="UEL844" s="120"/>
      <c r="UEM844" s="120"/>
      <c r="UEN844" s="120"/>
      <c r="UEO844" s="120"/>
      <c r="UEP844" s="120"/>
      <c r="UEQ844" s="120"/>
      <c r="UER844" s="120"/>
      <c r="UES844" s="120"/>
      <c r="UET844" s="120"/>
      <c r="UEU844" s="120"/>
      <c r="UEV844" s="120"/>
      <c r="UEW844" s="120"/>
      <c r="UEX844" s="120"/>
      <c r="UEY844" s="120"/>
      <c r="UEZ844" s="120"/>
      <c r="UFA844" s="120"/>
      <c r="UFB844" s="120"/>
      <c r="UFC844" s="120"/>
      <c r="UFD844" s="120"/>
      <c r="UFE844" s="120"/>
      <c r="UFF844" s="120"/>
      <c r="UFG844" s="120"/>
      <c r="UFH844" s="120"/>
      <c r="UFI844" s="120"/>
      <c r="UFJ844" s="120"/>
      <c r="UFK844" s="120"/>
      <c r="UFL844" s="120"/>
      <c r="UFM844" s="120"/>
      <c r="UFN844" s="120"/>
      <c r="UFO844" s="120"/>
      <c r="UFP844" s="120"/>
      <c r="UFQ844" s="120"/>
      <c r="UFR844" s="120"/>
      <c r="UFS844" s="120"/>
      <c r="UFT844" s="120"/>
      <c r="UFU844" s="120"/>
      <c r="UFV844" s="120"/>
      <c r="UFW844" s="120"/>
      <c r="UFX844" s="120"/>
      <c r="UFY844" s="120"/>
      <c r="UFZ844" s="120"/>
      <c r="UGA844" s="120"/>
      <c r="UGB844" s="120"/>
      <c r="UGC844" s="120"/>
      <c r="UGD844" s="120"/>
      <c r="UGE844" s="120"/>
      <c r="UGF844" s="120"/>
      <c r="UGG844" s="120"/>
      <c r="UGH844" s="120"/>
      <c r="UGI844" s="120"/>
      <c r="UGJ844" s="120"/>
      <c r="UGK844" s="120"/>
      <c r="UGL844" s="120"/>
      <c r="UGM844" s="120"/>
      <c r="UGN844" s="120"/>
      <c r="UGO844" s="120"/>
      <c r="UGP844" s="120"/>
      <c r="UGQ844" s="120"/>
      <c r="UGR844" s="120"/>
      <c r="UGS844" s="120"/>
      <c r="UGT844" s="120"/>
      <c r="UGU844" s="120"/>
      <c r="UGV844" s="120"/>
      <c r="UGW844" s="120"/>
      <c r="UGX844" s="120"/>
      <c r="UGY844" s="120"/>
      <c r="UGZ844" s="120"/>
      <c r="UHA844" s="120"/>
      <c r="UHB844" s="120"/>
      <c r="UHC844" s="120"/>
      <c r="UHD844" s="120"/>
      <c r="UHE844" s="120"/>
      <c r="UHF844" s="120"/>
      <c r="UHG844" s="120"/>
      <c r="UHH844" s="120"/>
      <c r="UHI844" s="120"/>
      <c r="UHJ844" s="120"/>
      <c r="UHK844" s="120"/>
      <c r="UHL844" s="120"/>
      <c r="UHM844" s="120"/>
      <c r="UHN844" s="120"/>
      <c r="UHO844" s="120"/>
      <c r="UHP844" s="120"/>
      <c r="UHQ844" s="120"/>
      <c r="UHR844" s="120"/>
      <c r="UHS844" s="120"/>
      <c r="UHT844" s="120"/>
      <c r="UHU844" s="120"/>
      <c r="UHV844" s="120"/>
      <c r="UHW844" s="120"/>
      <c r="UHX844" s="120"/>
      <c r="UHY844" s="120"/>
      <c r="UHZ844" s="120"/>
      <c r="UIA844" s="120"/>
      <c r="UIB844" s="120"/>
      <c r="UIC844" s="120"/>
      <c r="UID844" s="120"/>
      <c r="UIE844" s="120"/>
      <c r="UIF844" s="120"/>
      <c r="UIG844" s="120"/>
      <c r="UIH844" s="120"/>
      <c r="UII844" s="120"/>
      <c r="UIJ844" s="120"/>
      <c r="UIK844" s="120"/>
      <c r="UIL844" s="120"/>
      <c r="UIM844" s="120"/>
      <c r="UIN844" s="120"/>
      <c r="UIO844" s="120"/>
      <c r="UIP844" s="120"/>
      <c r="UIQ844" s="120"/>
      <c r="UIR844" s="120"/>
      <c r="UIS844" s="120"/>
      <c r="UIT844" s="120"/>
      <c r="UIU844" s="120"/>
      <c r="UIV844" s="120"/>
      <c r="UIW844" s="120"/>
      <c r="UIX844" s="120"/>
      <c r="UIY844" s="120"/>
      <c r="UIZ844" s="120"/>
      <c r="UJA844" s="120"/>
      <c r="UJB844" s="120"/>
      <c r="UJC844" s="120"/>
      <c r="UJD844" s="120"/>
      <c r="UJE844" s="120"/>
      <c r="UJF844" s="120"/>
      <c r="UJG844" s="120"/>
      <c r="UJH844" s="120"/>
      <c r="UJI844" s="120"/>
      <c r="UJJ844" s="120"/>
      <c r="UJK844" s="120"/>
      <c r="UJL844" s="120"/>
      <c r="UJM844" s="120"/>
      <c r="UJN844" s="120"/>
      <c r="UJO844" s="120"/>
      <c r="UJP844" s="120"/>
      <c r="UJQ844" s="120"/>
      <c r="UJR844" s="120"/>
      <c r="UJS844" s="120"/>
      <c r="UJT844" s="120"/>
      <c r="UJU844" s="120"/>
      <c r="UJV844" s="120"/>
      <c r="UJW844" s="120"/>
      <c r="UJX844" s="120"/>
      <c r="UJY844" s="120"/>
      <c r="UJZ844" s="120"/>
      <c r="UKA844" s="120"/>
      <c r="UKB844" s="120"/>
      <c r="UKC844" s="120"/>
      <c r="UKD844" s="120"/>
      <c r="UKE844" s="120"/>
      <c r="UKF844" s="120"/>
      <c r="UKG844" s="120"/>
      <c r="UKH844" s="120"/>
      <c r="UKI844" s="120"/>
      <c r="UKJ844" s="120"/>
      <c r="UKK844" s="120"/>
      <c r="UKL844" s="120"/>
      <c r="UKM844" s="120"/>
      <c r="UKN844" s="120"/>
      <c r="UKO844" s="120"/>
      <c r="UKP844" s="120"/>
      <c r="UKQ844" s="120"/>
      <c r="UKR844" s="120"/>
      <c r="UKS844" s="120"/>
      <c r="UKT844" s="120"/>
      <c r="UKU844" s="120"/>
      <c r="UKV844" s="120"/>
      <c r="UKW844" s="120"/>
      <c r="UKX844" s="120"/>
      <c r="UKY844" s="120"/>
      <c r="UKZ844" s="120"/>
      <c r="ULA844" s="120"/>
      <c r="ULB844" s="120"/>
      <c r="ULC844" s="120"/>
      <c r="ULD844" s="120"/>
      <c r="ULE844" s="120"/>
      <c r="ULF844" s="120"/>
      <c r="ULG844" s="120"/>
      <c r="ULH844" s="120"/>
      <c r="ULI844" s="120"/>
      <c r="ULJ844" s="120"/>
      <c r="ULK844" s="120"/>
      <c r="ULL844" s="120"/>
      <c r="ULM844" s="120"/>
      <c r="ULN844" s="120"/>
      <c r="ULO844" s="120"/>
      <c r="ULP844" s="120"/>
      <c r="ULQ844" s="120"/>
      <c r="ULR844" s="120"/>
      <c r="ULS844" s="120"/>
      <c r="ULT844" s="120"/>
      <c r="ULU844" s="120"/>
      <c r="ULV844" s="120"/>
      <c r="ULW844" s="120"/>
      <c r="ULX844" s="120"/>
      <c r="ULY844" s="120"/>
      <c r="ULZ844" s="120"/>
      <c r="UMA844" s="120"/>
      <c r="UMB844" s="120"/>
      <c r="UMC844" s="120"/>
      <c r="UMD844" s="120"/>
      <c r="UME844" s="120"/>
      <c r="UMF844" s="120"/>
      <c r="UMG844" s="120"/>
      <c r="UMH844" s="120"/>
      <c r="UMI844" s="120"/>
      <c r="UMJ844" s="120"/>
      <c r="UMK844" s="120"/>
      <c r="UML844" s="120"/>
      <c r="UMM844" s="120"/>
      <c r="UMN844" s="120"/>
      <c r="UMO844" s="120"/>
      <c r="UMP844" s="120"/>
      <c r="UMQ844" s="120"/>
      <c r="UMR844" s="120"/>
      <c r="UMS844" s="120"/>
      <c r="UMT844" s="120"/>
      <c r="UMU844" s="120"/>
      <c r="UMV844" s="120"/>
      <c r="UMW844" s="120"/>
      <c r="UMX844" s="120"/>
      <c r="UMY844" s="120"/>
      <c r="UMZ844" s="120"/>
      <c r="UNA844" s="120"/>
      <c r="UNB844" s="120"/>
      <c r="UNC844" s="120"/>
      <c r="UND844" s="120"/>
      <c r="UNE844" s="120"/>
      <c r="UNF844" s="120"/>
      <c r="UNG844" s="120"/>
      <c r="UNH844" s="120"/>
      <c r="UNI844" s="120"/>
      <c r="UNJ844" s="120"/>
      <c r="UNK844" s="120"/>
      <c r="UNL844" s="120"/>
      <c r="UNM844" s="120"/>
      <c r="UNN844" s="120"/>
      <c r="UNO844" s="120"/>
      <c r="UNP844" s="120"/>
      <c r="UNQ844" s="120"/>
      <c r="UNR844" s="120"/>
      <c r="UNS844" s="120"/>
      <c r="UNT844" s="120"/>
      <c r="UNU844" s="120"/>
      <c r="UNV844" s="120"/>
      <c r="UNW844" s="120"/>
      <c r="UNX844" s="120"/>
      <c r="UNY844" s="120"/>
      <c r="UNZ844" s="120"/>
      <c r="UOA844" s="120"/>
      <c r="UOB844" s="120"/>
      <c r="UOC844" s="120"/>
      <c r="UOD844" s="120"/>
      <c r="UOE844" s="120"/>
      <c r="UOF844" s="120"/>
      <c r="UOG844" s="120"/>
      <c r="UOH844" s="120"/>
      <c r="UOI844" s="120"/>
      <c r="UOJ844" s="120"/>
      <c r="UOK844" s="120"/>
      <c r="UOL844" s="120"/>
      <c r="UOM844" s="120"/>
      <c r="UON844" s="120"/>
      <c r="UOO844" s="120"/>
      <c r="UOP844" s="120"/>
      <c r="UOQ844" s="120"/>
      <c r="UOR844" s="120"/>
      <c r="UOS844" s="120"/>
      <c r="UOT844" s="120"/>
      <c r="UOU844" s="120"/>
      <c r="UOV844" s="120"/>
      <c r="UOW844" s="120"/>
      <c r="UOX844" s="120"/>
      <c r="UOY844" s="120"/>
      <c r="UOZ844" s="120"/>
      <c r="UPA844" s="120"/>
      <c r="UPB844" s="120"/>
      <c r="UPC844" s="120"/>
      <c r="UPD844" s="120"/>
      <c r="UPE844" s="120"/>
      <c r="UPF844" s="120"/>
      <c r="UPG844" s="120"/>
      <c r="UPH844" s="120"/>
      <c r="UPI844" s="120"/>
      <c r="UPJ844" s="120"/>
      <c r="UPK844" s="120"/>
      <c r="UPL844" s="120"/>
      <c r="UPM844" s="120"/>
      <c r="UPN844" s="120"/>
      <c r="UPO844" s="120"/>
      <c r="UPP844" s="120"/>
      <c r="UPQ844" s="120"/>
      <c r="UPR844" s="120"/>
      <c r="UPS844" s="120"/>
      <c r="UPT844" s="120"/>
      <c r="UPU844" s="120"/>
      <c r="UPV844" s="120"/>
      <c r="UPW844" s="120"/>
      <c r="UPX844" s="120"/>
      <c r="UPY844" s="120"/>
      <c r="UPZ844" s="120"/>
      <c r="UQA844" s="120"/>
      <c r="UQB844" s="120"/>
      <c r="UQC844" s="120"/>
      <c r="UQD844" s="120"/>
      <c r="UQE844" s="120"/>
      <c r="UQF844" s="120"/>
      <c r="UQG844" s="120"/>
      <c r="UQH844" s="120"/>
      <c r="UQI844" s="120"/>
      <c r="UQJ844" s="120"/>
      <c r="UQK844" s="120"/>
      <c r="UQL844" s="120"/>
      <c r="UQM844" s="120"/>
      <c r="UQN844" s="120"/>
      <c r="UQO844" s="120"/>
      <c r="UQP844" s="120"/>
      <c r="UQQ844" s="120"/>
      <c r="UQR844" s="120"/>
      <c r="UQS844" s="120"/>
      <c r="UQT844" s="120"/>
      <c r="UQU844" s="120"/>
      <c r="UQV844" s="120"/>
      <c r="UQW844" s="120"/>
      <c r="UQX844" s="120"/>
      <c r="UQY844" s="120"/>
      <c r="UQZ844" s="120"/>
      <c r="URA844" s="120"/>
      <c r="URB844" s="120"/>
      <c r="URC844" s="120"/>
      <c r="URD844" s="120"/>
      <c r="URE844" s="120"/>
      <c r="URF844" s="120"/>
      <c r="URG844" s="120"/>
      <c r="URH844" s="120"/>
      <c r="URI844" s="120"/>
      <c r="URJ844" s="120"/>
      <c r="URK844" s="120"/>
      <c r="URL844" s="120"/>
      <c r="URM844" s="120"/>
      <c r="URN844" s="120"/>
      <c r="URO844" s="120"/>
      <c r="URP844" s="120"/>
      <c r="URQ844" s="120"/>
      <c r="URR844" s="120"/>
      <c r="URS844" s="120"/>
      <c r="URT844" s="120"/>
      <c r="URU844" s="120"/>
      <c r="URV844" s="120"/>
      <c r="URW844" s="120"/>
      <c r="URX844" s="120"/>
      <c r="URY844" s="120"/>
      <c r="URZ844" s="120"/>
      <c r="USA844" s="120"/>
      <c r="USB844" s="120"/>
      <c r="USC844" s="120"/>
      <c r="USD844" s="120"/>
      <c r="USE844" s="120"/>
      <c r="USF844" s="120"/>
      <c r="USG844" s="120"/>
      <c r="USH844" s="120"/>
      <c r="USI844" s="120"/>
      <c r="USJ844" s="120"/>
      <c r="USK844" s="120"/>
      <c r="USL844" s="120"/>
      <c r="USM844" s="120"/>
      <c r="USN844" s="120"/>
      <c r="USO844" s="120"/>
      <c r="USP844" s="120"/>
      <c r="USQ844" s="120"/>
      <c r="USR844" s="120"/>
      <c r="USS844" s="120"/>
      <c r="UST844" s="120"/>
      <c r="USU844" s="120"/>
      <c r="USV844" s="120"/>
      <c r="USW844" s="120"/>
      <c r="USX844" s="120"/>
      <c r="USY844" s="120"/>
      <c r="USZ844" s="120"/>
      <c r="UTA844" s="120"/>
      <c r="UTB844" s="120"/>
      <c r="UTC844" s="120"/>
      <c r="UTD844" s="120"/>
      <c r="UTE844" s="120"/>
      <c r="UTF844" s="120"/>
      <c r="UTG844" s="120"/>
      <c r="UTH844" s="120"/>
      <c r="UTI844" s="120"/>
      <c r="UTJ844" s="120"/>
      <c r="UTK844" s="120"/>
      <c r="UTL844" s="120"/>
      <c r="UTM844" s="120"/>
      <c r="UTN844" s="120"/>
      <c r="UTO844" s="120"/>
      <c r="UTP844" s="120"/>
      <c r="UTQ844" s="120"/>
      <c r="UTR844" s="120"/>
      <c r="UTS844" s="120"/>
      <c r="UTT844" s="120"/>
      <c r="UTU844" s="120"/>
      <c r="UTV844" s="120"/>
      <c r="UTW844" s="120"/>
      <c r="UTX844" s="120"/>
      <c r="UTY844" s="120"/>
      <c r="UTZ844" s="120"/>
      <c r="UUA844" s="120"/>
      <c r="UUB844" s="120"/>
      <c r="UUC844" s="120"/>
      <c r="UUD844" s="120"/>
      <c r="UUE844" s="120"/>
      <c r="UUF844" s="120"/>
      <c r="UUG844" s="120"/>
      <c r="UUH844" s="120"/>
      <c r="UUI844" s="120"/>
      <c r="UUJ844" s="120"/>
      <c r="UUK844" s="120"/>
      <c r="UUL844" s="120"/>
      <c r="UUM844" s="120"/>
      <c r="UUN844" s="120"/>
      <c r="UUO844" s="120"/>
      <c r="UUP844" s="120"/>
      <c r="UUQ844" s="120"/>
      <c r="UUR844" s="120"/>
      <c r="UUS844" s="120"/>
      <c r="UUT844" s="120"/>
      <c r="UUU844" s="120"/>
      <c r="UUV844" s="120"/>
      <c r="UUW844" s="120"/>
      <c r="UUX844" s="120"/>
      <c r="UUY844" s="120"/>
      <c r="UUZ844" s="120"/>
      <c r="UVA844" s="120"/>
      <c r="UVB844" s="120"/>
      <c r="UVC844" s="120"/>
      <c r="UVD844" s="120"/>
      <c r="UVE844" s="120"/>
      <c r="UVF844" s="120"/>
      <c r="UVG844" s="120"/>
      <c r="UVH844" s="120"/>
      <c r="UVI844" s="120"/>
      <c r="UVJ844" s="120"/>
      <c r="UVK844" s="120"/>
      <c r="UVL844" s="120"/>
      <c r="UVM844" s="120"/>
      <c r="UVN844" s="120"/>
      <c r="UVO844" s="120"/>
      <c r="UVP844" s="120"/>
      <c r="UVQ844" s="120"/>
      <c r="UVR844" s="120"/>
      <c r="UVS844" s="120"/>
      <c r="UVT844" s="120"/>
      <c r="UVU844" s="120"/>
      <c r="UVV844" s="120"/>
      <c r="UVW844" s="120"/>
      <c r="UVX844" s="120"/>
      <c r="UVY844" s="120"/>
      <c r="UVZ844" s="120"/>
      <c r="UWA844" s="120"/>
      <c r="UWB844" s="120"/>
      <c r="UWC844" s="120"/>
      <c r="UWD844" s="120"/>
      <c r="UWE844" s="120"/>
      <c r="UWF844" s="120"/>
      <c r="UWG844" s="120"/>
      <c r="UWH844" s="120"/>
      <c r="UWI844" s="120"/>
      <c r="UWJ844" s="120"/>
      <c r="UWK844" s="120"/>
      <c r="UWL844" s="120"/>
      <c r="UWM844" s="120"/>
      <c r="UWN844" s="120"/>
      <c r="UWO844" s="120"/>
      <c r="UWP844" s="120"/>
      <c r="UWQ844" s="120"/>
      <c r="UWR844" s="120"/>
      <c r="UWS844" s="120"/>
      <c r="UWT844" s="120"/>
      <c r="UWU844" s="120"/>
      <c r="UWV844" s="120"/>
      <c r="UWW844" s="120"/>
      <c r="UWX844" s="120"/>
      <c r="UWY844" s="120"/>
      <c r="UWZ844" s="120"/>
      <c r="UXA844" s="120"/>
      <c r="UXB844" s="120"/>
      <c r="UXC844" s="120"/>
      <c r="UXD844" s="120"/>
      <c r="UXE844" s="120"/>
      <c r="UXF844" s="120"/>
      <c r="UXG844" s="120"/>
      <c r="UXH844" s="120"/>
      <c r="UXI844" s="120"/>
      <c r="UXJ844" s="120"/>
      <c r="UXK844" s="120"/>
      <c r="UXL844" s="120"/>
      <c r="UXM844" s="120"/>
      <c r="UXN844" s="120"/>
      <c r="UXO844" s="120"/>
      <c r="UXP844" s="120"/>
      <c r="UXQ844" s="120"/>
      <c r="UXR844" s="120"/>
      <c r="UXS844" s="120"/>
      <c r="UXT844" s="120"/>
      <c r="UXU844" s="120"/>
      <c r="UXV844" s="120"/>
      <c r="UXW844" s="120"/>
      <c r="UXX844" s="120"/>
      <c r="UXY844" s="120"/>
      <c r="UXZ844" s="120"/>
      <c r="UYA844" s="120"/>
      <c r="UYB844" s="120"/>
      <c r="UYC844" s="120"/>
      <c r="UYD844" s="120"/>
      <c r="UYE844" s="120"/>
      <c r="UYF844" s="120"/>
      <c r="UYG844" s="120"/>
      <c r="UYH844" s="120"/>
      <c r="UYI844" s="120"/>
      <c r="UYJ844" s="120"/>
      <c r="UYK844" s="120"/>
      <c r="UYL844" s="120"/>
      <c r="UYM844" s="120"/>
      <c r="UYN844" s="120"/>
      <c r="UYO844" s="120"/>
      <c r="UYP844" s="120"/>
      <c r="UYQ844" s="120"/>
      <c r="UYR844" s="120"/>
      <c r="UYS844" s="120"/>
      <c r="UYT844" s="120"/>
      <c r="UYU844" s="120"/>
      <c r="UYV844" s="120"/>
      <c r="UYW844" s="120"/>
      <c r="UYX844" s="120"/>
      <c r="UYY844" s="120"/>
      <c r="UYZ844" s="120"/>
      <c r="UZA844" s="120"/>
      <c r="UZB844" s="120"/>
      <c r="UZC844" s="120"/>
      <c r="UZD844" s="120"/>
      <c r="UZE844" s="120"/>
      <c r="UZF844" s="120"/>
      <c r="UZG844" s="120"/>
      <c r="UZH844" s="120"/>
      <c r="UZI844" s="120"/>
      <c r="UZJ844" s="120"/>
      <c r="UZK844" s="120"/>
      <c r="UZL844" s="120"/>
      <c r="UZM844" s="120"/>
      <c r="UZN844" s="120"/>
      <c r="UZO844" s="120"/>
      <c r="UZP844" s="120"/>
      <c r="UZQ844" s="120"/>
      <c r="UZR844" s="120"/>
      <c r="UZS844" s="120"/>
      <c r="UZT844" s="120"/>
      <c r="UZU844" s="120"/>
      <c r="UZV844" s="120"/>
      <c r="UZW844" s="120"/>
      <c r="UZX844" s="120"/>
      <c r="UZY844" s="120"/>
      <c r="UZZ844" s="120"/>
      <c r="VAA844" s="120"/>
      <c r="VAB844" s="120"/>
      <c r="VAC844" s="120"/>
      <c r="VAD844" s="120"/>
      <c r="VAE844" s="120"/>
      <c r="VAF844" s="120"/>
      <c r="VAG844" s="120"/>
      <c r="VAH844" s="120"/>
      <c r="VAI844" s="120"/>
      <c r="VAJ844" s="120"/>
      <c r="VAK844" s="120"/>
      <c r="VAL844" s="120"/>
      <c r="VAM844" s="120"/>
      <c r="VAN844" s="120"/>
      <c r="VAO844" s="120"/>
      <c r="VAP844" s="120"/>
      <c r="VAQ844" s="120"/>
      <c r="VAR844" s="120"/>
      <c r="VAS844" s="120"/>
      <c r="VAT844" s="120"/>
      <c r="VAU844" s="120"/>
      <c r="VAV844" s="120"/>
      <c r="VAW844" s="120"/>
      <c r="VAX844" s="120"/>
      <c r="VAY844" s="120"/>
      <c r="VAZ844" s="120"/>
      <c r="VBA844" s="120"/>
      <c r="VBB844" s="120"/>
      <c r="VBC844" s="120"/>
      <c r="VBD844" s="120"/>
      <c r="VBE844" s="120"/>
      <c r="VBF844" s="120"/>
      <c r="VBG844" s="120"/>
      <c r="VBH844" s="120"/>
      <c r="VBI844" s="120"/>
      <c r="VBJ844" s="120"/>
      <c r="VBK844" s="120"/>
      <c r="VBL844" s="120"/>
      <c r="VBM844" s="120"/>
      <c r="VBN844" s="120"/>
      <c r="VBO844" s="120"/>
      <c r="VBP844" s="120"/>
      <c r="VBQ844" s="120"/>
      <c r="VBR844" s="120"/>
      <c r="VBS844" s="120"/>
      <c r="VBT844" s="120"/>
      <c r="VBU844" s="120"/>
      <c r="VBV844" s="120"/>
      <c r="VBW844" s="120"/>
      <c r="VBX844" s="120"/>
      <c r="VBY844" s="120"/>
      <c r="VBZ844" s="120"/>
      <c r="VCA844" s="120"/>
      <c r="VCB844" s="120"/>
      <c r="VCC844" s="120"/>
      <c r="VCD844" s="120"/>
      <c r="VCE844" s="120"/>
      <c r="VCF844" s="120"/>
      <c r="VCG844" s="120"/>
      <c r="VCH844" s="120"/>
      <c r="VCI844" s="120"/>
      <c r="VCJ844" s="120"/>
      <c r="VCK844" s="120"/>
      <c r="VCL844" s="120"/>
      <c r="VCM844" s="120"/>
      <c r="VCN844" s="120"/>
      <c r="VCO844" s="120"/>
      <c r="VCP844" s="120"/>
      <c r="VCQ844" s="120"/>
      <c r="VCR844" s="120"/>
      <c r="VCS844" s="120"/>
      <c r="VCT844" s="120"/>
      <c r="VCU844" s="120"/>
      <c r="VCV844" s="120"/>
      <c r="VCW844" s="120"/>
      <c r="VCX844" s="120"/>
      <c r="VCY844" s="120"/>
      <c r="VCZ844" s="120"/>
      <c r="VDA844" s="120"/>
      <c r="VDB844" s="120"/>
      <c r="VDC844" s="120"/>
      <c r="VDD844" s="120"/>
      <c r="VDE844" s="120"/>
      <c r="VDF844" s="120"/>
      <c r="VDG844" s="120"/>
      <c r="VDH844" s="120"/>
      <c r="VDI844" s="120"/>
      <c r="VDJ844" s="120"/>
      <c r="VDK844" s="120"/>
      <c r="VDL844" s="120"/>
      <c r="VDM844" s="120"/>
      <c r="VDN844" s="120"/>
      <c r="VDO844" s="120"/>
      <c r="VDP844" s="120"/>
      <c r="VDQ844" s="120"/>
      <c r="VDR844" s="120"/>
      <c r="VDS844" s="120"/>
      <c r="VDT844" s="120"/>
      <c r="VDU844" s="120"/>
      <c r="VDV844" s="120"/>
      <c r="VDW844" s="120"/>
      <c r="VDX844" s="120"/>
      <c r="VDY844" s="120"/>
      <c r="VDZ844" s="120"/>
      <c r="VEA844" s="120"/>
      <c r="VEB844" s="120"/>
      <c r="VEC844" s="120"/>
      <c r="VED844" s="120"/>
      <c r="VEE844" s="120"/>
      <c r="VEF844" s="120"/>
      <c r="VEG844" s="120"/>
      <c r="VEH844" s="120"/>
      <c r="VEI844" s="120"/>
      <c r="VEJ844" s="120"/>
      <c r="VEK844" s="120"/>
      <c r="VEL844" s="120"/>
      <c r="VEM844" s="120"/>
      <c r="VEN844" s="120"/>
      <c r="VEO844" s="120"/>
      <c r="VEP844" s="120"/>
      <c r="VEQ844" s="120"/>
      <c r="VER844" s="120"/>
      <c r="VES844" s="120"/>
      <c r="VET844" s="120"/>
      <c r="VEU844" s="120"/>
      <c r="VEV844" s="120"/>
      <c r="VEW844" s="120"/>
      <c r="VEX844" s="120"/>
      <c r="VEY844" s="120"/>
      <c r="VEZ844" s="120"/>
      <c r="VFA844" s="120"/>
      <c r="VFB844" s="120"/>
      <c r="VFC844" s="120"/>
      <c r="VFD844" s="120"/>
      <c r="VFE844" s="120"/>
      <c r="VFF844" s="120"/>
      <c r="VFG844" s="120"/>
      <c r="VFH844" s="120"/>
      <c r="VFI844" s="120"/>
      <c r="VFJ844" s="120"/>
      <c r="VFK844" s="120"/>
      <c r="VFL844" s="120"/>
      <c r="VFM844" s="120"/>
      <c r="VFN844" s="120"/>
      <c r="VFO844" s="120"/>
      <c r="VFP844" s="120"/>
      <c r="VFQ844" s="120"/>
      <c r="VFR844" s="120"/>
      <c r="VFS844" s="120"/>
      <c r="VFT844" s="120"/>
      <c r="VFU844" s="120"/>
      <c r="VFV844" s="120"/>
      <c r="VFW844" s="120"/>
      <c r="VFX844" s="120"/>
      <c r="VFY844" s="120"/>
      <c r="VFZ844" s="120"/>
      <c r="VGA844" s="120"/>
      <c r="VGB844" s="120"/>
      <c r="VGC844" s="120"/>
      <c r="VGD844" s="120"/>
      <c r="VGE844" s="120"/>
      <c r="VGF844" s="120"/>
      <c r="VGG844" s="120"/>
      <c r="VGH844" s="120"/>
      <c r="VGI844" s="120"/>
      <c r="VGJ844" s="120"/>
      <c r="VGK844" s="120"/>
      <c r="VGL844" s="120"/>
      <c r="VGM844" s="120"/>
      <c r="VGN844" s="120"/>
      <c r="VGO844" s="120"/>
      <c r="VGP844" s="120"/>
      <c r="VGQ844" s="120"/>
      <c r="VGR844" s="120"/>
      <c r="VGS844" s="120"/>
      <c r="VGT844" s="120"/>
      <c r="VGU844" s="120"/>
      <c r="VGV844" s="120"/>
      <c r="VGW844" s="120"/>
      <c r="VGX844" s="120"/>
      <c r="VGY844" s="120"/>
      <c r="VGZ844" s="120"/>
      <c r="VHA844" s="120"/>
      <c r="VHB844" s="120"/>
      <c r="VHC844" s="120"/>
      <c r="VHD844" s="120"/>
      <c r="VHE844" s="120"/>
      <c r="VHF844" s="120"/>
      <c r="VHG844" s="120"/>
      <c r="VHH844" s="120"/>
      <c r="VHI844" s="120"/>
      <c r="VHJ844" s="120"/>
      <c r="VHK844" s="120"/>
      <c r="VHL844" s="120"/>
      <c r="VHM844" s="120"/>
      <c r="VHN844" s="120"/>
      <c r="VHO844" s="120"/>
      <c r="VHP844" s="120"/>
      <c r="VHQ844" s="120"/>
      <c r="VHR844" s="120"/>
      <c r="VHS844" s="120"/>
      <c r="VHT844" s="120"/>
      <c r="VHU844" s="120"/>
      <c r="VHV844" s="120"/>
      <c r="VHW844" s="120"/>
      <c r="VHX844" s="120"/>
      <c r="VHY844" s="120"/>
      <c r="VHZ844" s="120"/>
      <c r="VIA844" s="120"/>
      <c r="VIB844" s="120"/>
      <c r="VIC844" s="120"/>
      <c r="VID844" s="120"/>
      <c r="VIE844" s="120"/>
      <c r="VIF844" s="120"/>
      <c r="VIG844" s="120"/>
      <c r="VIH844" s="120"/>
      <c r="VII844" s="120"/>
      <c r="VIJ844" s="120"/>
      <c r="VIK844" s="120"/>
      <c r="VIL844" s="120"/>
      <c r="VIM844" s="120"/>
      <c r="VIN844" s="120"/>
      <c r="VIO844" s="120"/>
      <c r="VIP844" s="120"/>
      <c r="VIQ844" s="120"/>
      <c r="VIR844" s="120"/>
      <c r="VIS844" s="120"/>
      <c r="VIT844" s="120"/>
      <c r="VIU844" s="120"/>
      <c r="VIV844" s="120"/>
      <c r="VIW844" s="120"/>
      <c r="VIX844" s="120"/>
      <c r="VIY844" s="120"/>
      <c r="VIZ844" s="120"/>
      <c r="VJA844" s="120"/>
      <c r="VJB844" s="120"/>
      <c r="VJC844" s="120"/>
      <c r="VJD844" s="120"/>
      <c r="VJE844" s="120"/>
      <c r="VJF844" s="120"/>
      <c r="VJG844" s="120"/>
      <c r="VJH844" s="120"/>
      <c r="VJI844" s="120"/>
      <c r="VJJ844" s="120"/>
      <c r="VJK844" s="120"/>
      <c r="VJL844" s="120"/>
      <c r="VJM844" s="120"/>
      <c r="VJN844" s="120"/>
      <c r="VJO844" s="120"/>
      <c r="VJP844" s="120"/>
      <c r="VJQ844" s="120"/>
      <c r="VJR844" s="120"/>
      <c r="VJS844" s="120"/>
      <c r="VJT844" s="120"/>
      <c r="VJU844" s="120"/>
      <c r="VJV844" s="120"/>
      <c r="VJW844" s="120"/>
      <c r="VJX844" s="120"/>
      <c r="VJY844" s="120"/>
      <c r="VJZ844" s="120"/>
      <c r="VKA844" s="120"/>
      <c r="VKB844" s="120"/>
      <c r="VKC844" s="120"/>
      <c r="VKD844" s="120"/>
      <c r="VKE844" s="120"/>
      <c r="VKF844" s="120"/>
      <c r="VKG844" s="120"/>
      <c r="VKH844" s="120"/>
      <c r="VKI844" s="120"/>
      <c r="VKJ844" s="120"/>
      <c r="VKK844" s="120"/>
      <c r="VKL844" s="120"/>
      <c r="VKM844" s="120"/>
      <c r="VKN844" s="120"/>
      <c r="VKO844" s="120"/>
      <c r="VKP844" s="120"/>
      <c r="VKQ844" s="120"/>
      <c r="VKR844" s="120"/>
      <c r="VKS844" s="120"/>
      <c r="VKT844" s="120"/>
      <c r="VKU844" s="120"/>
      <c r="VKV844" s="120"/>
      <c r="VKW844" s="120"/>
      <c r="VKX844" s="120"/>
      <c r="VKY844" s="120"/>
      <c r="VKZ844" s="120"/>
      <c r="VLA844" s="120"/>
      <c r="VLB844" s="120"/>
      <c r="VLC844" s="120"/>
      <c r="VLD844" s="120"/>
      <c r="VLE844" s="120"/>
      <c r="VLF844" s="120"/>
      <c r="VLG844" s="120"/>
      <c r="VLH844" s="120"/>
      <c r="VLI844" s="120"/>
      <c r="VLJ844" s="120"/>
      <c r="VLK844" s="120"/>
      <c r="VLL844" s="120"/>
      <c r="VLM844" s="120"/>
      <c r="VLN844" s="120"/>
      <c r="VLO844" s="120"/>
      <c r="VLP844" s="120"/>
      <c r="VLQ844" s="120"/>
      <c r="VLR844" s="120"/>
      <c r="VLS844" s="120"/>
      <c r="VLT844" s="120"/>
      <c r="VLU844" s="120"/>
      <c r="VLV844" s="120"/>
      <c r="VLW844" s="120"/>
      <c r="VLX844" s="120"/>
      <c r="VLY844" s="120"/>
      <c r="VLZ844" s="120"/>
      <c r="VMA844" s="120"/>
      <c r="VMB844" s="120"/>
      <c r="VMC844" s="120"/>
      <c r="VMD844" s="120"/>
      <c r="VME844" s="120"/>
      <c r="VMF844" s="120"/>
      <c r="VMG844" s="120"/>
      <c r="VMH844" s="120"/>
      <c r="VMI844" s="120"/>
      <c r="VMJ844" s="120"/>
      <c r="VMK844" s="120"/>
      <c r="VML844" s="120"/>
      <c r="VMM844" s="120"/>
      <c r="VMN844" s="120"/>
      <c r="VMO844" s="120"/>
      <c r="VMP844" s="120"/>
      <c r="VMQ844" s="120"/>
      <c r="VMR844" s="120"/>
      <c r="VMS844" s="120"/>
      <c r="VMT844" s="120"/>
      <c r="VMU844" s="120"/>
      <c r="VMV844" s="120"/>
      <c r="VMW844" s="120"/>
      <c r="VMX844" s="120"/>
      <c r="VMY844" s="120"/>
      <c r="VMZ844" s="120"/>
      <c r="VNA844" s="120"/>
      <c r="VNB844" s="120"/>
      <c r="VNC844" s="120"/>
      <c r="VND844" s="120"/>
      <c r="VNE844" s="120"/>
      <c r="VNF844" s="120"/>
      <c r="VNG844" s="120"/>
      <c r="VNH844" s="120"/>
      <c r="VNI844" s="120"/>
      <c r="VNJ844" s="120"/>
      <c r="VNK844" s="120"/>
      <c r="VNL844" s="120"/>
      <c r="VNM844" s="120"/>
      <c r="VNN844" s="120"/>
      <c r="VNO844" s="120"/>
      <c r="VNP844" s="120"/>
      <c r="VNQ844" s="120"/>
      <c r="VNR844" s="120"/>
      <c r="VNS844" s="120"/>
      <c r="VNT844" s="120"/>
      <c r="VNU844" s="120"/>
      <c r="VNV844" s="120"/>
      <c r="VNW844" s="120"/>
      <c r="VNX844" s="120"/>
      <c r="VNY844" s="120"/>
      <c r="VNZ844" s="120"/>
      <c r="VOA844" s="120"/>
      <c r="VOB844" s="120"/>
      <c r="VOC844" s="120"/>
      <c r="VOD844" s="120"/>
      <c r="VOE844" s="120"/>
      <c r="VOF844" s="120"/>
      <c r="VOG844" s="120"/>
      <c r="VOH844" s="120"/>
      <c r="VOI844" s="120"/>
      <c r="VOJ844" s="120"/>
      <c r="VOK844" s="120"/>
      <c r="VOL844" s="120"/>
      <c r="VOM844" s="120"/>
      <c r="VON844" s="120"/>
      <c r="VOO844" s="120"/>
      <c r="VOP844" s="120"/>
      <c r="VOQ844" s="120"/>
      <c r="VOR844" s="120"/>
      <c r="VOS844" s="120"/>
      <c r="VOT844" s="120"/>
      <c r="VOU844" s="120"/>
      <c r="VOV844" s="120"/>
      <c r="VOW844" s="120"/>
      <c r="VOX844" s="120"/>
      <c r="VOY844" s="120"/>
      <c r="VOZ844" s="120"/>
      <c r="VPA844" s="120"/>
      <c r="VPB844" s="120"/>
      <c r="VPC844" s="120"/>
      <c r="VPD844" s="120"/>
      <c r="VPE844" s="120"/>
      <c r="VPF844" s="120"/>
      <c r="VPG844" s="120"/>
      <c r="VPH844" s="120"/>
      <c r="VPI844" s="120"/>
      <c r="VPJ844" s="120"/>
      <c r="VPK844" s="120"/>
      <c r="VPL844" s="120"/>
      <c r="VPM844" s="120"/>
      <c r="VPN844" s="120"/>
      <c r="VPO844" s="120"/>
      <c r="VPP844" s="120"/>
      <c r="VPQ844" s="120"/>
      <c r="VPR844" s="120"/>
      <c r="VPS844" s="120"/>
      <c r="VPT844" s="120"/>
      <c r="VPU844" s="120"/>
      <c r="VPV844" s="120"/>
      <c r="VPW844" s="120"/>
      <c r="VPX844" s="120"/>
      <c r="VPY844" s="120"/>
      <c r="VPZ844" s="120"/>
      <c r="VQA844" s="120"/>
      <c r="VQB844" s="120"/>
      <c r="VQC844" s="120"/>
      <c r="VQD844" s="120"/>
      <c r="VQE844" s="120"/>
      <c r="VQF844" s="120"/>
      <c r="VQG844" s="120"/>
      <c r="VQH844" s="120"/>
      <c r="VQI844" s="120"/>
      <c r="VQJ844" s="120"/>
      <c r="VQK844" s="120"/>
      <c r="VQL844" s="120"/>
      <c r="VQM844" s="120"/>
      <c r="VQN844" s="120"/>
      <c r="VQO844" s="120"/>
      <c r="VQP844" s="120"/>
      <c r="VQQ844" s="120"/>
      <c r="VQR844" s="120"/>
      <c r="VQS844" s="120"/>
      <c r="VQT844" s="120"/>
      <c r="VQU844" s="120"/>
      <c r="VQV844" s="120"/>
      <c r="VQW844" s="120"/>
      <c r="VQX844" s="120"/>
      <c r="VQY844" s="120"/>
      <c r="VQZ844" s="120"/>
      <c r="VRA844" s="120"/>
      <c r="VRB844" s="120"/>
      <c r="VRC844" s="120"/>
      <c r="VRD844" s="120"/>
      <c r="VRE844" s="120"/>
      <c r="VRF844" s="120"/>
      <c r="VRG844" s="120"/>
      <c r="VRH844" s="120"/>
      <c r="VRI844" s="120"/>
      <c r="VRJ844" s="120"/>
      <c r="VRK844" s="120"/>
      <c r="VRL844" s="120"/>
      <c r="VRM844" s="120"/>
      <c r="VRN844" s="120"/>
      <c r="VRO844" s="120"/>
      <c r="VRP844" s="120"/>
      <c r="VRQ844" s="120"/>
      <c r="VRR844" s="120"/>
      <c r="VRS844" s="120"/>
      <c r="VRT844" s="120"/>
      <c r="VRU844" s="120"/>
      <c r="VRV844" s="120"/>
      <c r="VRW844" s="120"/>
      <c r="VRX844" s="120"/>
      <c r="VRY844" s="120"/>
      <c r="VRZ844" s="120"/>
      <c r="VSA844" s="120"/>
      <c r="VSB844" s="120"/>
      <c r="VSC844" s="120"/>
      <c r="VSD844" s="120"/>
      <c r="VSE844" s="120"/>
      <c r="VSF844" s="120"/>
      <c r="VSG844" s="120"/>
      <c r="VSH844" s="120"/>
      <c r="VSI844" s="120"/>
      <c r="VSJ844" s="120"/>
      <c r="VSK844" s="120"/>
      <c r="VSL844" s="120"/>
      <c r="VSM844" s="120"/>
      <c r="VSN844" s="120"/>
      <c r="VSO844" s="120"/>
      <c r="VSP844" s="120"/>
      <c r="VSQ844" s="120"/>
      <c r="VSR844" s="120"/>
      <c r="VSS844" s="120"/>
      <c r="VST844" s="120"/>
      <c r="VSU844" s="120"/>
      <c r="VSV844" s="120"/>
      <c r="VSW844" s="120"/>
      <c r="VSX844" s="120"/>
      <c r="VSY844" s="120"/>
      <c r="VSZ844" s="120"/>
      <c r="VTA844" s="120"/>
      <c r="VTB844" s="120"/>
      <c r="VTC844" s="120"/>
      <c r="VTD844" s="120"/>
      <c r="VTE844" s="120"/>
      <c r="VTF844" s="120"/>
      <c r="VTG844" s="120"/>
      <c r="VTH844" s="120"/>
      <c r="VTI844" s="120"/>
      <c r="VTJ844" s="120"/>
      <c r="VTK844" s="120"/>
      <c r="VTL844" s="120"/>
      <c r="VTM844" s="120"/>
      <c r="VTN844" s="120"/>
      <c r="VTO844" s="120"/>
      <c r="VTP844" s="120"/>
      <c r="VTQ844" s="120"/>
      <c r="VTR844" s="120"/>
      <c r="VTS844" s="120"/>
      <c r="VTT844" s="120"/>
      <c r="VTU844" s="120"/>
      <c r="VTV844" s="120"/>
      <c r="VTW844" s="120"/>
      <c r="VTX844" s="120"/>
      <c r="VTY844" s="120"/>
      <c r="VTZ844" s="120"/>
      <c r="VUA844" s="120"/>
      <c r="VUB844" s="120"/>
      <c r="VUC844" s="120"/>
      <c r="VUD844" s="120"/>
      <c r="VUE844" s="120"/>
      <c r="VUF844" s="120"/>
      <c r="VUG844" s="120"/>
      <c r="VUH844" s="120"/>
      <c r="VUI844" s="120"/>
      <c r="VUJ844" s="120"/>
      <c r="VUK844" s="120"/>
      <c r="VUL844" s="120"/>
      <c r="VUM844" s="120"/>
      <c r="VUN844" s="120"/>
      <c r="VUO844" s="120"/>
      <c r="VUP844" s="120"/>
      <c r="VUQ844" s="120"/>
      <c r="VUR844" s="120"/>
      <c r="VUS844" s="120"/>
      <c r="VUT844" s="120"/>
      <c r="VUU844" s="120"/>
      <c r="VUV844" s="120"/>
      <c r="VUW844" s="120"/>
      <c r="VUX844" s="120"/>
      <c r="VUY844" s="120"/>
      <c r="VUZ844" s="120"/>
      <c r="VVA844" s="120"/>
      <c r="VVB844" s="120"/>
      <c r="VVC844" s="120"/>
      <c r="VVD844" s="120"/>
      <c r="VVE844" s="120"/>
      <c r="VVF844" s="120"/>
      <c r="VVG844" s="120"/>
      <c r="VVH844" s="120"/>
      <c r="VVI844" s="120"/>
      <c r="VVJ844" s="120"/>
      <c r="VVK844" s="120"/>
      <c r="VVL844" s="120"/>
      <c r="VVM844" s="120"/>
      <c r="VVN844" s="120"/>
      <c r="VVO844" s="120"/>
      <c r="VVP844" s="120"/>
      <c r="VVQ844" s="120"/>
      <c r="VVR844" s="120"/>
      <c r="VVS844" s="120"/>
      <c r="VVT844" s="120"/>
      <c r="VVU844" s="120"/>
      <c r="VVV844" s="120"/>
      <c r="VVW844" s="120"/>
      <c r="VVX844" s="120"/>
      <c r="VVY844" s="120"/>
      <c r="VVZ844" s="120"/>
      <c r="VWA844" s="120"/>
      <c r="VWB844" s="120"/>
      <c r="VWC844" s="120"/>
      <c r="VWD844" s="120"/>
      <c r="VWE844" s="120"/>
      <c r="VWF844" s="120"/>
      <c r="VWG844" s="120"/>
      <c r="VWH844" s="120"/>
      <c r="VWI844" s="120"/>
      <c r="VWJ844" s="120"/>
      <c r="VWK844" s="120"/>
      <c r="VWL844" s="120"/>
      <c r="VWM844" s="120"/>
      <c r="VWN844" s="120"/>
      <c r="VWO844" s="120"/>
      <c r="VWP844" s="120"/>
      <c r="VWQ844" s="120"/>
      <c r="VWR844" s="120"/>
      <c r="VWS844" s="120"/>
      <c r="VWT844" s="120"/>
      <c r="VWU844" s="120"/>
      <c r="VWV844" s="120"/>
      <c r="VWW844" s="120"/>
      <c r="VWX844" s="120"/>
      <c r="VWY844" s="120"/>
      <c r="VWZ844" s="120"/>
      <c r="VXA844" s="120"/>
      <c r="VXB844" s="120"/>
      <c r="VXC844" s="120"/>
      <c r="VXD844" s="120"/>
      <c r="VXE844" s="120"/>
      <c r="VXF844" s="120"/>
      <c r="VXG844" s="120"/>
      <c r="VXH844" s="120"/>
      <c r="VXI844" s="120"/>
      <c r="VXJ844" s="120"/>
      <c r="VXK844" s="120"/>
      <c r="VXL844" s="120"/>
      <c r="VXM844" s="120"/>
      <c r="VXN844" s="120"/>
      <c r="VXO844" s="120"/>
      <c r="VXP844" s="120"/>
      <c r="VXQ844" s="120"/>
      <c r="VXR844" s="120"/>
      <c r="VXS844" s="120"/>
      <c r="VXT844" s="120"/>
      <c r="VXU844" s="120"/>
      <c r="VXV844" s="120"/>
      <c r="VXW844" s="120"/>
      <c r="VXX844" s="120"/>
      <c r="VXY844" s="120"/>
      <c r="VXZ844" s="120"/>
      <c r="VYA844" s="120"/>
      <c r="VYB844" s="120"/>
      <c r="VYC844" s="120"/>
      <c r="VYD844" s="120"/>
      <c r="VYE844" s="120"/>
      <c r="VYF844" s="120"/>
      <c r="VYG844" s="120"/>
      <c r="VYH844" s="120"/>
      <c r="VYI844" s="120"/>
      <c r="VYJ844" s="120"/>
      <c r="VYK844" s="120"/>
      <c r="VYL844" s="120"/>
      <c r="VYM844" s="120"/>
      <c r="VYN844" s="120"/>
      <c r="VYO844" s="120"/>
      <c r="VYP844" s="120"/>
      <c r="VYQ844" s="120"/>
      <c r="VYR844" s="120"/>
      <c r="VYS844" s="120"/>
      <c r="VYT844" s="120"/>
      <c r="VYU844" s="120"/>
      <c r="VYV844" s="120"/>
      <c r="VYW844" s="120"/>
      <c r="VYX844" s="120"/>
      <c r="VYY844" s="120"/>
      <c r="VYZ844" s="120"/>
      <c r="VZA844" s="120"/>
      <c r="VZB844" s="120"/>
      <c r="VZC844" s="120"/>
      <c r="VZD844" s="120"/>
      <c r="VZE844" s="120"/>
      <c r="VZF844" s="120"/>
      <c r="VZG844" s="120"/>
      <c r="VZH844" s="120"/>
      <c r="VZI844" s="120"/>
      <c r="VZJ844" s="120"/>
      <c r="VZK844" s="120"/>
      <c r="VZL844" s="120"/>
      <c r="VZM844" s="120"/>
      <c r="VZN844" s="120"/>
      <c r="VZO844" s="120"/>
      <c r="VZP844" s="120"/>
      <c r="VZQ844" s="120"/>
      <c r="VZR844" s="120"/>
      <c r="VZS844" s="120"/>
      <c r="VZT844" s="120"/>
      <c r="VZU844" s="120"/>
      <c r="VZV844" s="120"/>
      <c r="VZW844" s="120"/>
      <c r="VZX844" s="120"/>
      <c r="VZY844" s="120"/>
      <c r="VZZ844" s="120"/>
      <c r="WAA844" s="120"/>
      <c r="WAB844" s="120"/>
      <c r="WAC844" s="120"/>
      <c r="WAD844" s="120"/>
      <c r="WAE844" s="120"/>
      <c r="WAF844" s="120"/>
      <c r="WAG844" s="120"/>
      <c r="WAH844" s="120"/>
      <c r="WAI844" s="120"/>
      <c r="WAJ844" s="120"/>
      <c r="WAK844" s="120"/>
      <c r="WAL844" s="120"/>
      <c r="WAM844" s="120"/>
      <c r="WAN844" s="120"/>
      <c r="WAO844" s="120"/>
      <c r="WAP844" s="120"/>
      <c r="WAQ844" s="120"/>
      <c r="WAR844" s="120"/>
      <c r="WAS844" s="120"/>
      <c r="WAT844" s="120"/>
      <c r="WAU844" s="120"/>
      <c r="WAV844" s="120"/>
      <c r="WAW844" s="120"/>
      <c r="WAX844" s="120"/>
      <c r="WAY844" s="120"/>
      <c r="WAZ844" s="120"/>
      <c r="WBA844" s="120"/>
      <c r="WBB844" s="120"/>
      <c r="WBC844" s="120"/>
      <c r="WBD844" s="120"/>
      <c r="WBE844" s="120"/>
      <c r="WBF844" s="120"/>
      <c r="WBG844" s="120"/>
      <c r="WBH844" s="120"/>
      <c r="WBI844" s="120"/>
      <c r="WBJ844" s="120"/>
      <c r="WBK844" s="120"/>
      <c r="WBL844" s="120"/>
      <c r="WBM844" s="120"/>
      <c r="WBN844" s="120"/>
      <c r="WBO844" s="120"/>
      <c r="WBP844" s="120"/>
      <c r="WBQ844" s="120"/>
      <c r="WBR844" s="120"/>
      <c r="WBS844" s="120"/>
      <c r="WBT844" s="120"/>
      <c r="WBU844" s="120"/>
      <c r="WBV844" s="120"/>
      <c r="WBW844" s="120"/>
      <c r="WBX844" s="120"/>
      <c r="WBY844" s="120"/>
      <c r="WBZ844" s="120"/>
      <c r="WCA844" s="120"/>
      <c r="WCB844" s="120"/>
      <c r="WCC844" s="120"/>
      <c r="WCD844" s="120"/>
      <c r="WCE844" s="120"/>
      <c r="WCF844" s="120"/>
      <c r="WCG844" s="120"/>
      <c r="WCH844" s="120"/>
      <c r="WCI844" s="120"/>
      <c r="WCJ844" s="120"/>
      <c r="WCK844" s="120"/>
      <c r="WCL844" s="120"/>
      <c r="WCM844" s="120"/>
      <c r="WCN844" s="120"/>
      <c r="WCO844" s="120"/>
      <c r="WCP844" s="120"/>
      <c r="WCQ844" s="120"/>
      <c r="WCR844" s="120"/>
      <c r="WCS844" s="120"/>
      <c r="WCT844" s="120"/>
      <c r="WCU844" s="120"/>
      <c r="WCV844" s="120"/>
      <c r="WCW844" s="120"/>
      <c r="WCX844" s="120"/>
      <c r="WCY844" s="120"/>
      <c r="WCZ844" s="120"/>
      <c r="WDA844" s="120"/>
      <c r="WDB844" s="120"/>
      <c r="WDC844" s="120"/>
      <c r="WDD844" s="120"/>
      <c r="WDE844" s="120"/>
      <c r="WDF844" s="120"/>
      <c r="WDG844" s="120"/>
      <c r="WDH844" s="120"/>
      <c r="WDI844" s="120"/>
      <c r="WDJ844" s="120"/>
      <c r="WDK844" s="120"/>
      <c r="WDL844" s="120"/>
      <c r="WDM844" s="120"/>
      <c r="WDN844" s="120"/>
      <c r="WDO844" s="120"/>
      <c r="WDP844" s="120"/>
      <c r="WDQ844" s="120"/>
      <c r="WDR844" s="120"/>
      <c r="WDS844" s="120"/>
      <c r="WDT844" s="120"/>
      <c r="WDU844" s="120"/>
      <c r="WDV844" s="120"/>
      <c r="WDW844" s="120"/>
      <c r="WDX844" s="120"/>
      <c r="WDY844" s="120"/>
      <c r="WDZ844" s="120"/>
      <c r="WEA844" s="120"/>
      <c r="WEB844" s="120"/>
      <c r="WEC844" s="120"/>
      <c r="WED844" s="120"/>
      <c r="WEE844" s="120"/>
      <c r="WEF844" s="120"/>
      <c r="WEG844" s="120"/>
      <c r="WEH844" s="120"/>
      <c r="WEI844" s="120"/>
      <c r="WEJ844" s="120"/>
      <c r="WEK844" s="120"/>
      <c r="WEL844" s="120"/>
      <c r="WEM844" s="120"/>
      <c r="WEN844" s="120"/>
      <c r="WEO844" s="120"/>
      <c r="WEP844" s="120"/>
      <c r="WEQ844" s="120"/>
      <c r="WER844" s="120"/>
      <c r="WES844" s="120"/>
      <c r="WET844" s="120"/>
      <c r="WEU844" s="120"/>
      <c r="WEV844" s="120"/>
      <c r="WEW844" s="120"/>
      <c r="WEX844" s="120"/>
      <c r="WEY844" s="120"/>
      <c r="WEZ844" s="120"/>
      <c r="WFA844" s="120"/>
      <c r="WFB844" s="120"/>
      <c r="WFC844" s="120"/>
      <c r="WFD844" s="120"/>
      <c r="WFE844" s="120"/>
      <c r="WFF844" s="120"/>
      <c r="WFG844" s="120"/>
      <c r="WFH844" s="120"/>
      <c r="WFI844" s="120"/>
      <c r="WFJ844" s="120"/>
      <c r="WFK844" s="120"/>
      <c r="WFL844" s="120"/>
      <c r="WFM844" s="120"/>
      <c r="WFN844" s="120"/>
      <c r="WFO844" s="120"/>
      <c r="WFP844" s="120"/>
      <c r="WFQ844" s="120"/>
      <c r="WFR844" s="120"/>
      <c r="WFS844" s="120"/>
      <c r="WFT844" s="120"/>
      <c r="WFU844" s="120"/>
      <c r="WFV844" s="120"/>
      <c r="WFW844" s="120"/>
      <c r="WFX844" s="120"/>
      <c r="WFY844" s="120"/>
      <c r="WFZ844" s="120"/>
      <c r="WGA844" s="120"/>
      <c r="WGB844" s="120"/>
      <c r="WGC844" s="120"/>
      <c r="WGD844" s="120"/>
      <c r="WGE844" s="120"/>
      <c r="WGF844" s="120"/>
      <c r="WGG844" s="120"/>
      <c r="WGH844" s="120"/>
      <c r="WGI844" s="120"/>
      <c r="WGJ844" s="120"/>
      <c r="WGK844" s="120"/>
      <c r="WGL844" s="120"/>
      <c r="WGM844" s="120"/>
      <c r="WGN844" s="120"/>
      <c r="WGO844" s="120"/>
      <c r="WGP844" s="120"/>
      <c r="WGQ844" s="120"/>
      <c r="WGR844" s="120"/>
      <c r="WGS844" s="120"/>
      <c r="WGT844" s="120"/>
      <c r="WGU844" s="120"/>
      <c r="WGV844" s="120"/>
      <c r="WGW844" s="120"/>
      <c r="WGX844" s="120"/>
      <c r="WGY844" s="120"/>
      <c r="WGZ844" s="120"/>
      <c r="WHA844" s="120"/>
      <c r="WHB844" s="120"/>
      <c r="WHC844" s="120"/>
      <c r="WHD844" s="120"/>
      <c r="WHE844" s="120"/>
      <c r="WHF844" s="120"/>
      <c r="WHG844" s="120"/>
      <c r="WHH844" s="120"/>
      <c r="WHI844" s="120"/>
      <c r="WHJ844" s="120"/>
      <c r="WHK844" s="120"/>
      <c r="WHL844" s="120"/>
      <c r="WHM844" s="120"/>
      <c r="WHN844" s="120"/>
      <c r="WHO844" s="120"/>
      <c r="WHP844" s="120"/>
      <c r="WHQ844" s="120"/>
      <c r="WHR844" s="120"/>
      <c r="WHS844" s="120"/>
      <c r="WHT844" s="120"/>
      <c r="WHU844" s="120"/>
      <c r="WHV844" s="120"/>
      <c r="WHW844" s="120"/>
      <c r="WHX844" s="120"/>
      <c r="WHY844" s="120"/>
      <c r="WHZ844" s="120"/>
      <c r="WIA844" s="120"/>
      <c r="WIB844" s="120"/>
      <c r="WIC844" s="120"/>
      <c r="WID844" s="120"/>
      <c r="WIE844" s="120"/>
      <c r="WIF844" s="120"/>
      <c r="WIG844" s="120"/>
      <c r="WIH844" s="120"/>
      <c r="WII844" s="120"/>
      <c r="WIJ844" s="120"/>
      <c r="WIK844" s="120"/>
      <c r="WIL844" s="120"/>
      <c r="WIM844" s="120"/>
      <c r="WIN844" s="120"/>
      <c r="WIO844" s="120"/>
      <c r="WIP844" s="120"/>
      <c r="WIQ844" s="120"/>
      <c r="WIR844" s="120"/>
      <c r="WIS844" s="120"/>
      <c r="WIT844" s="120"/>
      <c r="WIU844" s="120"/>
      <c r="WIV844" s="120"/>
      <c r="WIW844" s="120"/>
      <c r="WIX844" s="120"/>
      <c r="WIY844" s="120"/>
      <c r="WIZ844" s="120"/>
      <c r="WJA844" s="120"/>
      <c r="WJB844" s="120"/>
      <c r="WJC844" s="120"/>
      <c r="WJD844" s="120"/>
      <c r="WJE844" s="120"/>
      <c r="WJF844" s="120"/>
      <c r="WJG844" s="120"/>
      <c r="WJH844" s="120"/>
      <c r="WJI844" s="120"/>
      <c r="WJJ844" s="120"/>
      <c r="WJK844" s="120"/>
      <c r="WJL844" s="120"/>
      <c r="WJM844" s="120"/>
      <c r="WJN844" s="120"/>
      <c r="WJO844" s="120"/>
      <c r="WJP844" s="120"/>
      <c r="WJQ844" s="120"/>
      <c r="WJR844" s="120"/>
      <c r="WJS844" s="120"/>
      <c r="WJT844" s="120"/>
      <c r="WJU844" s="120"/>
      <c r="WJV844" s="120"/>
      <c r="WJW844" s="120"/>
      <c r="WJX844" s="120"/>
      <c r="WJY844" s="120"/>
      <c r="WJZ844" s="120"/>
      <c r="WKA844" s="120"/>
      <c r="WKB844" s="120"/>
      <c r="WKC844" s="120"/>
      <c r="WKD844" s="120"/>
      <c r="WKE844" s="120"/>
      <c r="WKF844" s="120"/>
      <c r="WKG844" s="120"/>
      <c r="WKH844" s="120"/>
      <c r="WKI844" s="120"/>
      <c r="WKJ844" s="120"/>
      <c r="WKK844" s="120"/>
      <c r="WKL844" s="120"/>
      <c r="WKM844" s="120"/>
      <c r="WKN844" s="120"/>
      <c r="WKO844" s="120"/>
      <c r="WKP844" s="120"/>
      <c r="WKQ844" s="120"/>
      <c r="WKR844" s="120"/>
      <c r="WKS844" s="120"/>
      <c r="WKT844" s="120"/>
      <c r="WKU844" s="120"/>
      <c r="WKV844" s="120"/>
      <c r="WKW844" s="120"/>
      <c r="WKX844" s="120"/>
      <c r="WKY844" s="120"/>
      <c r="WKZ844" s="120"/>
      <c r="WLA844" s="120"/>
      <c r="WLB844" s="120"/>
      <c r="WLC844" s="120"/>
      <c r="WLD844" s="120"/>
      <c r="WLE844" s="120"/>
      <c r="WLF844" s="120"/>
      <c r="WLG844" s="120"/>
      <c r="WLH844" s="120"/>
      <c r="WLI844" s="120"/>
      <c r="WLJ844" s="120"/>
      <c r="WLK844" s="120"/>
      <c r="WLL844" s="120"/>
      <c r="WLM844" s="120"/>
      <c r="WLN844" s="120"/>
      <c r="WLO844" s="120"/>
      <c r="WLP844" s="120"/>
      <c r="WLQ844" s="120"/>
      <c r="WLR844" s="120"/>
      <c r="WLS844" s="120"/>
      <c r="WLT844" s="120"/>
      <c r="WLU844" s="120"/>
      <c r="WLV844" s="120"/>
      <c r="WLW844" s="120"/>
      <c r="WLX844" s="120"/>
      <c r="WLY844" s="120"/>
      <c r="WLZ844" s="120"/>
      <c r="WMA844" s="120"/>
      <c r="WMB844" s="120"/>
      <c r="WMC844" s="120"/>
      <c r="WMD844" s="120"/>
      <c r="WME844" s="120"/>
      <c r="WMF844" s="120"/>
      <c r="WMG844" s="120"/>
      <c r="WMH844" s="120"/>
      <c r="WMI844" s="120"/>
      <c r="WMJ844" s="120"/>
      <c r="WMK844" s="120"/>
      <c r="WML844" s="120"/>
      <c r="WMM844" s="120"/>
      <c r="WMN844" s="120"/>
      <c r="WMO844" s="120"/>
      <c r="WMP844" s="120"/>
      <c r="WMQ844" s="120"/>
      <c r="WMR844" s="120"/>
      <c r="WMS844" s="120"/>
      <c r="WMT844" s="120"/>
      <c r="WMU844" s="120"/>
      <c r="WMV844" s="120"/>
      <c r="WMW844" s="120"/>
      <c r="WMX844" s="120"/>
      <c r="WMY844" s="120"/>
      <c r="WMZ844" s="120"/>
      <c r="WNA844" s="120"/>
      <c r="WNB844" s="120"/>
      <c r="WNC844" s="120"/>
      <c r="WND844" s="120"/>
      <c r="WNE844" s="120"/>
      <c r="WNF844" s="120"/>
      <c r="WNG844" s="120"/>
      <c r="WNH844" s="120"/>
      <c r="WNI844" s="120"/>
      <c r="WNJ844" s="120"/>
      <c r="WNK844" s="120"/>
      <c r="WNL844" s="120"/>
      <c r="WNM844" s="120"/>
      <c r="WNN844" s="120"/>
      <c r="WNO844" s="120"/>
      <c r="WNP844" s="120"/>
      <c r="WNQ844" s="120"/>
      <c r="WNR844" s="120"/>
      <c r="WNS844" s="120"/>
      <c r="WNT844" s="120"/>
      <c r="WNU844" s="120"/>
      <c r="WNV844" s="120"/>
      <c r="WNW844" s="120"/>
      <c r="WNX844" s="120"/>
      <c r="WNY844" s="120"/>
      <c r="WNZ844" s="120"/>
      <c r="WOA844" s="120"/>
      <c r="WOB844" s="120"/>
      <c r="WOC844" s="120"/>
      <c r="WOD844" s="120"/>
      <c r="WOE844" s="120"/>
      <c r="WOF844" s="120"/>
      <c r="WOG844" s="120"/>
      <c r="WOH844" s="120"/>
      <c r="WOI844" s="120"/>
      <c r="WOJ844" s="120"/>
      <c r="WOK844" s="120"/>
      <c r="WOL844" s="120"/>
      <c r="WOM844" s="120"/>
      <c r="WON844" s="120"/>
      <c r="WOO844" s="120"/>
      <c r="WOP844" s="120"/>
      <c r="WOQ844" s="120"/>
      <c r="WOR844" s="120"/>
      <c r="WOS844" s="120"/>
      <c r="WOT844" s="120"/>
      <c r="WOU844" s="120"/>
      <c r="WOV844" s="120"/>
      <c r="WOW844" s="120"/>
      <c r="WOX844" s="120"/>
      <c r="WOY844" s="120"/>
      <c r="WOZ844" s="120"/>
      <c r="WPA844" s="120"/>
      <c r="WPB844" s="120"/>
      <c r="WPC844" s="120"/>
      <c r="WPD844" s="120"/>
      <c r="WPE844" s="120"/>
      <c r="WPF844" s="120"/>
      <c r="WPG844" s="120"/>
      <c r="WPH844" s="120"/>
      <c r="WPI844" s="120"/>
      <c r="WPJ844" s="120"/>
      <c r="WPK844" s="120"/>
      <c r="WPL844" s="120"/>
      <c r="WPM844" s="120"/>
      <c r="WPN844" s="120"/>
      <c r="WPO844" s="120"/>
      <c r="WPP844" s="120"/>
      <c r="WPQ844" s="120"/>
      <c r="WPR844" s="120"/>
      <c r="WPS844" s="120"/>
      <c r="WPT844" s="120"/>
      <c r="WPU844" s="120"/>
      <c r="WPV844" s="120"/>
      <c r="WPW844" s="120"/>
      <c r="WPX844" s="120"/>
      <c r="WPY844" s="120"/>
      <c r="WPZ844" s="120"/>
      <c r="WQA844" s="120"/>
      <c r="WQB844" s="120"/>
      <c r="WQC844" s="120"/>
      <c r="WQD844" s="120"/>
      <c r="WQE844" s="120"/>
      <c r="WQF844" s="120"/>
      <c r="WQG844" s="120"/>
      <c r="WQH844" s="120"/>
      <c r="WQI844" s="120"/>
      <c r="WQJ844" s="120"/>
      <c r="WQK844" s="120"/>
      <c r="WQL844" s="120"/>
      <c r="WQM844" s="120"/>
      <c r="WQN844" s="120"/>
      <c r="WQO844" s="120"/>
      <c r="WQP844" s="120"/>
      <c r="WQQ844" s="120"/>
      <c r="WQR844" s="120"/>
      <c r="WQS844" s="120"/>
      <c r="WQT844" s="120"/>
      <c r="WQU844" s="120"/>
      <c r="WQV844" s="120"/>
      <c r="WQW844" s="120"/>
      <c r="WQX844" s="120"/>
      <c r="WQY844" s="120"/>
      <c r="WQZ844" s="120"/>
      <c r="WRA844" s="120"/>
      <c r="WRB844" s="120"/>
      <c r="WRC844" s="120"/>
      <c r="WRD844" s="120"/>
      <c r="WRE844" s="120"/>
      <c r="WRF844" s="120"/>
      <c r="WRG844" s="120"/>
      <c r="WRH844" s="120"/>
      <c r="WRI844" s="120"/>
      <c r="WRJ844" s="120"/>
      <c r="WRK844" s="120"/>
      <c r="WRL844" s="120"/>
      <c r="WRM844" s="120"/>
      <c r="WRN844" s="120"/>
      <c r="WRO844" s="120"/>
      <c r="WRP844" s="120"/>
      <c r="WRQ844" s="120"/>
      <c r="WRR844" s="120"/>
      <c r="WRS844" s="120"/>
      <c r="WRT844" s="120"/>
      <c r="WRU844" s="120"/>
      <c r="WRV844" s="120"/>
      <c r="WRW844" s="120"/>
      <c r="WRX844" s="120"/>
      <c r="WRY844" s="120"/>
      <c r="WRZ844" s="120"/>
      <c r="WSA844" s="120"/>
      <c r="WSB844" s="120"/>
      <c r="WSC844" s="120"/>
      <c r="WSD844" s="120"/>
      <c r="WSE844" s="120"/>
      <c r="WSF844" s="120"/>
      <c r="WSG844" s="120"/>
      <c r="WSH844" s="120"/>
      <c r="WSI844" s="120"/>
      <c r="WSJ844" s="120"/>
      <c r="WSK844" s="120"/>
      <c r="WSL844" s="120"/>
      <c r="WSM844" s="120"/>
      <c r="WSN844" s="120"/>
      <c r="WSO844" s="120"/>
      <c r="WSP844" s="120"/>
      <c r="WSQ844" s="120"/>
      <c r="WSR844" s="120"/>
      <c r="WSS844" s="120"/>
      <c r="WST844" s="120"/>
      <c r="WSU844" s="120"/>
      <c r="WSV844" s="120"/>
      <c r="WSW844" s="120"/>
      <c r="WSX844" s="120"/>
      <c r="WSY844" s="120"/>
      <c r="WSZ844" s="120"/>
      <c r="WTA844" s="120"/>
      <c r="WTB844" s="120"/>
      <c r="WTC844" s="120"/>
      <c r="WTD844" s="120"/>
      <c r="WTE844" s="120"/>
      <c r="WTF844" s="120"/>
      <c r="WTG844" s="120"/>
      <c r="WTH844" s="120"/>
      <c r="WTI844" s="120"/>
      <c r="WTJ844" s="120"/>
      <c r="WTK844" s="120"/>
      <c r="WTL844" s="120"/>
      <c r="WTM844" s="120"/>
      <c r="WTN844" s="120"/>
      <c r="WTO844" s="120"/>
      <c r="WTP844" s="120"/>
      <c r="WTQ844" s="120"/>
      <c r="WTR844" s="120"/>
      <c r="WTS844" s="120"/>
      <c r="WTT844" s="120"/>
      <c r="WTU844" s="120"/>
      <c r="WTV844" s="120"/>
    </row>
    <row r="845" spans="4:16090" s="154" customFormat="1" ht="20.25" customHeight="1">
      <c r="D845" s="120"/>
      <c r="E845" s="120"/>
      <c r="F845" s="120"/>
      <c r="G845" s="120"/>
      <c r="H845" s="120"/>
      <c r="I845" s="120"/>
      <c r="J845" s="120"/>
      <c r="K845" s="120"/>
      <c r="L845" s="120"/>
      <c r="M845" s="120"/>
      <c r="N845" s="120"/>
      <c r="O845" s="120"/>
      <c r="P845" s="120"/>
      <c r="Q845" s="120"/>
      <c r="R845" s="120"/>
      <c r="S845" s="120"/>
      <c r="T845" s="120"/>
      <c r="U845" s="120"/>
      <c r="V845" s="120"/>
      <c r="W845" s="120"/>
      <c r="X845" s="120"/>
      <c r="Y845" s="120"/>
      <c r="Z845" s="120"/>
      <c r="AA845" s="120"/>
      <c r="AB845" s="120"/>
      <c r="AC845" s="120"/>
      <c r="AD845" s="120"/>
      <c r="AE845" s="120"/>
      <c r="AF845" s="120"/>
      <c r="AG845" s="120"/>
      <c r="AH845" s="120"/>
      <c r="AI845" s="120"/>
      <c r="AJ845" s="120"/>
      <c r="AK845" s="120"/>
      <c r="AL845" s="120"/>
      <c r="AM845" s="120"/>
      <c r="AN845" s="120"/>
      <c r="AO845" s="120"/>
      <c r="AP845" s="120"/>
      <c r="AQ845" s="120"/>
      <c r="AR845" s="120"/>
      <c r="AS845" s="120"/>
      <c r="AT845" s="120"/>
      <c r="AU845" s="120"/>
      <c r="AV845" s="120"/>
      <c r="AW845" s="120"/>
      <c r="AX845" s="120"/>
      <c r="AY845" s="120"/>
      <c r="AZ845" s="120"/>
      <c r="BA845" s="120"/>
      <c r="BB845" s="120"/>
      <c r="BC845" s="120"/>
      <c r="BD845" s="120"/>
      <c r="BE845" s="120"/>
      <c r="BF845" s="120"/>
      <c r="BG845" s="120"/>
      <c r="BH845" s="120"/>
      <c r="BI845" s="120"/>
      <c r="BJ845" s="120"/>
      <c r="BK845" s="120"/>
      <c r="BL845" s="120"/>
      <c r="BM845" s="120"/>
      <c r="BN845" s="120"/>
      <c r="BO845" s="120"/>
      <c r="BP845" s="120"/>
      <c r="BQ845" s="120"/>
      <c r="BR845" s="120"/>
      <c r="BS845" s="120"/>
      <c r="BT845" s="120"/>
      <c r="BU845" s="120"/>
      <c r="BV845" s="120"/>
      <c r="BW845" s="120"/>
      <c r="BX845" s="120"/>
      <c r="BY845" s="120"/>
      <c r="BZ845" s="120"/>
      <c r="CA845" s="120"/>
      <c r="CB845" s="120"/>
      <c r="CC845" s="120"/>
      <c r="CD845" s="120"/>
      <c r="CE845" s="120"/>
      <c r="CF845" s="120"/>
      <c r="CG845" s="120"/>
      <c r="CH845" s="120"/>
      <c r="CI845" s="120"/>
      <c r="CJ845" s="120"/>
      <c r="CK845" s="120"/>
      <c r="CL845" s="120"/>
      <c r="CM845" s="120"/>
      <c r="CN845" s="120"/>
      <c r="CO845" s="120"/>
      <c r="CP845" s="120"/>
      <c r="CQ845" s="120"/>
      <c r="CR845" s="120"/>
      <c r="CS845" s="120"/>
      <c r="CT845" s="120"/>
      <c r="CU845" s="120"/>
      <c r="CV845" s="120"/>
      <c r="CW845" s="120"/>
      <c r="CX845" s="120"/>
      <c r="CY845" s="120"/>
      <c r="CZ845" s="120"/>
      <c r="DA845" s="120"/>
      <c r="DB845" s="120"/>
      <c r="DC845" s="120"/>
      <c r="DD845" s="120"/>
      <c r="DE845" s="120"/>
      <c r="DF845" s="120"/>
      <c r="DG845" s="120"/>
      <c r="DH845" s="120"/>
      <c r="DI845" s="120"/>
      <c r="DJ845" s="120"/>
      <c r="DK845" s="120"/>
      <c r="DL845" s="120"/>
      <c r="DM845" s="120"/>
      <c r="DN845" s="120"/>
      <c r="DO845" s="120"/>
      <c r="DP845" s="120"/>
      <c r="DQ845" s="120"/>
      <c r="DR845" s="120"/>
      <c r="DS845" s="120"/>
      <c r="DT845" s="120"/>
      <c r="DU845" s="120"/>
      <c r="DV845" s="120"/>
      <c r="DW845" s="120"/>
      <c r="DX845" s="120"/>
      <c r="DY845" s="120"/>
      <c r="DZ845" s="120"/>
      <c r="EA845" s="120"/>
      <c r="EB845" s="120"/>
      <c r="EC845" s="120"/>
      <c r="ED845" s="120"/>
      <c r="EE845" s="120"/>
      <c r="EF845" s="120"/>
      <c r="EG845" s="120"/>
      <c r="EH845" s="120"/>
      <c r="EI845" s="120"/>
      <c r="EJ845" s="120"/>
      <c r="EK845" s="120"/>
      <c r="EL845" s="120"/>
      <c r="EM845" s="120"/>
      <c r="EN845" s="120"/>
      <c r="EO845" s="120"/>
      <c r="EP845" s="120"/>
      <c r="EQ845" s="120"/>
      <c r="ER845" s="120"/>
      <c r="ES845" s="120"/>
      <c r="ET845" s="120"/>
      <c r="EU845" s="120"/>
      <c r="EV845" s="120"/>
      <c r="EW845" s="120"/>
      <c r="EX845" s="120"/>
      <c r="EY845" s="120"/>
      <c r="EZ845" s="120"/>
      <c r="FA845" s="120"/>
      <c r="FB845" s="120"/>
      <c r="FC845" s="120"/>
      <c r="FD845" s="120"/>
      <c r="FE845" s="120"/>
      <c r="FF845" s="120"/>
      <c r="FG845" s="120"/>
      <c r="FH845" s="120"/>
      <c r="FI845" s="120"/>
      <c r="FJ845" s="120"/>
      <c r="FK845" s="120"/>
      <c r="FL845" s="120"/>
      <c r="FM845" s="120"/>
      <c r="FN845" s="120"/>
      <c r="FO845" s="120"/>
      <c r="FP845" s="120"/>
      <c r="FQ845" s="120"/>
      <c r="FR845" s="120"/>
      <c r="FS845" s="120"/>
      <c r="FT845" s="120"/>
      <c r="FU845" s="120"/>
      <c r="FV845" s="120"/>
      <c r="FW845" s="120"/>
      <c r="FX845" s="120"/>
      <c r="FY845" s="120"/>
      <c r="FZ845" s="120"/>
      <c r="GA845" s="120"/>
      <c r="GB845" s="120"/>
      <c r="GC845" s="120"/>
      <c r="GD845" s="120"/>
      <c r="GE845" s="120"/>
      <c r="GF845" s="120"/>
      <c r="GG845" s="120"/>
      <c r="GH845" s="120"/>
      <c r="GI845" s="120"/>
      <c r="GJ845" s="120"/>
      <c r="GK845" s="120"/>
      <c r="GL845" s="120"/>
      <c r="GM845" s="120"/>
      <c r="GN845" s="120"/>
      <c r="GO845" s="120"/>
      <c r="GP845" s="120"/>
      <c r="GQ845" s="120"/>
      <c r="GR845" s="120"/>
      <c r="GS845" s="120"/>
      <c r="GT845" s="120"/>
      <c r="GU845" s="120"/>
      <c r="GV845" s="120"/>
      <c r="GW845" s="120"/>
      <c r="GX845" s="120"/>
      <c r="GY845" s="120"/>
      <c r="GZ845" s="120"/>
      <c r="HA845" s="120"/>
      <c r="HB845" s="120"/>
      <c r="HC845" s="120"/>
      <c r="HD845" s="120"/>
      <c r="HE845" s="120"/>
      <c r="HF845" s="120"/>
      <c r="HG845" s="120"/>
      <c r="HH845" s="120"/>
      <c r="HI845" s="120"/>
      <c r="HJ845" s="120"/>
      <c r="HK845" s="120"/>
      <c r="HL845" s="120"/>
      <c r="HM845" s="120"/>
      <c r="HN845" s="120"/>
      <c r="HO845" s="120"/>
      <c r="HP845" s="120"/>
      <c r="HQ845" s="120"/>
      <c r="HR845" s="120"/>
      <c r="HS845" s="120"/>
      <c r="HT845" s="120"/>
      <c r="HU845" s="120"/>
      <c r="HV845" s="120"/>
      <c r="HW845" s="120"/>
      <c r="HX845" s="120"/>
      <c r="HY845" s="120"/>
      <c r="HZ845" s="120"/>
      <c r="IA845" s="120"/>
      <c r="IB845" s="120"/>
      <c r="IC845" s="120"/>
      <c r="ID845" s="120"/>
      <c r="IE845" s="120"/>
      <c r="IF845" s="120"/>
      <c r="IG845" s="120"/>
      <c r="IH845" s="120"/>
      <c r="II845" s="120"/>
      <c r="IJ845" s="120"/>
      <c r="IK845" s="120"/>
      <c r="IL845" s="120"/>
      <c r="IM845" s="120"/>
      <c r="IN845" s="120"/>
      <c r="IO845" s="120"/>
      <c r="IP845" s="120"/>
      <c r="IQ845" s="120"/>
      <c r="IR845" s="120"/>
      <c r="IS845" s="120"/>
      <c r="IT845" s="120"/>
      <c r="IU845" s="120"/>
      <c r="IV845" s="120"/>
      <c r="IW845" s="120"/>
      <c r="IX845" s="120"/>
      <c r="IY845" s="120"/>
      <c r="IZ845" s="120"/>
      <c r="JA845" s="120"/>
      <c r="JB845" s="120"/>
      <c r="JC845" s="120"/>
      <c r="JD845" s="120"/>
      <c r="JE845" s="120"/>
      <c r="JF845" s="120"/>
      <c r="JG845" s="120"/>
      <c r="JH845" s="120"/>
      <c r="JI845" s="120"/>
      <c r="JJ845" s="120"/>
      <c r="JK845" s="120"/>
      <c r="JL845" s="120"/>
      <c r="JM845" s="120"/>
      <c r="JN845" s="120"/>
      <c r="JO845" s="120"/>
      <c r="JP845" s="120"/>
      <c r="JQ845" s="120"/>
      <c r="JR845" s="120"/>
      <c r="JS845" s="120"/>
      <c r="JT845" s="120"/>
      <c r="JU845" s="120"/>
      <c r="JV845" s="120"/>
      <c r="JW845" s="120"/>
      <c r="JX845" s="120"/>
      <c r="JY845" s="120"/>
      <c r="JZ845" s="120"/>
      <c r="KA845" s="120"/>
      <c r="KB845" s="120"/>
      <c r="KC845" s="120"/>
      <c r="KD845" s="120"/>
      <c r="KE845" s="120"/>
      <c r="KF845" s="120"/>
      <c r="KG845" s="120"/>
      <c r="KH845" s="120"/>
      <c r="KI845" s="120"/>
      <c r="KJ845" s="120"/>
      <c r="KK845" s="120"/>
      <c r="KL845" s="120"/>
      <c r="KM845" s="120"/>
      <c r="KN845" s="120"/>
      <c r="KO845" s="120"/>
      <c r="KP845" s="120"/>
      <c r="KQ845" s="120"/>
      <c r="KR845" s="120"/>
      <c r="KS845" s="120"/>
      <c r="KT845" s="120"/>
      <c r="KU845" s="120"/>
      <c r="KV845" s="120"/>
      <c r="KW845" s="120"/>
      <c r="KX845" s="120"/>
      <c r="KY845" s="120"/>
      <c r="KZ845" s="120"/>
      <c r="LA845" s="120"/>
      <c r="LB845" s="120"/>
      <c r="LC845" s="120"/>
      <c r="LD845" s="120"/>
      <c r="LE845" s="120"/>
      <c r="LF845" s="120"/>
      <c r="LG845" s="120"/>
      <c r="LH845" s="120"/>
      <c r="LI845" s="120"/>
      <c r="LJ845" s="120"/>
      <c r="LK845" s="120"/>
      <c r="LL845" s="120"/>
      <c r="LM845" s="120"/>
      <c r="LN845" s="120"/>
      <c r="LO845" s="120"/>
      <c r="LP845" s="120"/>
      <c r="LQ845" s="120"/>
      <c r="LR845" s="120"/>
      <c r="LS845" s="120"/>
      <c r="LT845" s="120"/>
      <c r="LU845" s="120"/>
      <c r="LV845" s="120"/>
      <c r="LW845" s="120"/>
      <c r="LX845" s="120"/>
      <c r="LY845" s="120"/>
      <c r="LZ845" s="120"/>
      <c r="MA845" s="120"/>
      <c r="MB845" s="120"/>
      <c r="MC845" s="120"/>
      <c r="MD845" s="120"/>
      <c r="ME845" s="120"/>
      <c r="MF845" s="120"/>
      <c r="MG845" s="120"/>
      <c r="MH845" s="120"/>
      <c r="MI845" s="120"/>
      <c r="MJ845" s="120"/>
      <c r="MK845" s="120"/>
      <c r="ML845" s="120"/>
      <c r="MM845" s="120"/>
      <c r="MN845" s="120"/>
      <c r="MO845" s="120"/>
      <c r="MP845" s="120"/>
      <c r="MQ845" s="120"/>
      <c r="MR845" s="120"/>
      <c r="MS845" s="120"/>
      <c r="MT845" s="120"/>
      <c r="MU845" s="120"/>
      <c r="MV845" s="120"/>
      <c r="MW845" s="120"/>
      <c r="MX845" s="120"/>
      <c r="MY845" s="120"/>
      <c r="MZ845" s="120"/>
      <c r="NA845" s="120"/>
      <c r="NB845" s="120"/>
      <c r="NC845" s="120"/>
      <c r="ND845" s="120"/>
      <c r="NE845" s="120"/>
      <c r="NF845" s="120"/>
      <c r="NG845" s="120"/>
      <c r="NH845" s="120"/>
      <c r="NI845" s="120"/>
      <c r="NJ845" s="120"/>
      <c r="NK845" s="120"/>
      <c r="NL845" s="120"/>
      <c r="NM845" s="120"/>
      <c r="NN845" s="120"/>
      <c r="NO845" s="120"/>
      <c r="NP845" s="120"/>
      <c r="NQ845" s="120"/>
      <c r="NR845" s="120"/>
      <c r="NS845" s="120"/>
      <c r="NT845" s="120"/>
      <c r="NU845" s="120"/>
      <c r="NV845" s="120"/>
      <c r="NW845" s="120"/>
      <c r="NX845" s="120"/>
      <c r="NY845" s="120"/>
      <c r="NZ845" s="120"/>
      <c r="OA845" s="120"/>
      <c r="OB845" s="120"/>
      <c r="OC845" s="120"/>
      <c r="OD845" s="120"/>
      <c r="OE845" s="120"/>
      <c r="OF845" s="120"/>
      <c r="OG845" s="120"/>
      <c r="OH845" s="120"/>
      <c r="OI845" s="120"/>
      <c r="OJ845" s="120"/>
      <c r="OK845" s="120"/>
      <c r="OL845" s="120"/>
      <c r="OM845" s="120"/>
      <c r="ON845" s="120"/>
      <c r="OO845" s="120"/>
      <c r="OP845" s="120"/>
      <c r="OQ845" s="120"/>
      <c r="OR845" s="120"/>
      <c r="OS845" s="120"/>
      <c r="OT845" s="120"/>
      <c r="OU845" s="120"/>
      <c r="OV845" s="120"/>
      <c r="OW845" s="120"/>
      <c r="OX845" s="120"/>
      <c r="OY845" s="120"/>
      <c r="OZ845" s="120"/>
      <c r="PA845" s="120"/>
      <c r="PB845" s="120"/>
      <c r="PC845" s="120"/>
      <c r="PD845" s="120"/>
      <c r="PE845" s="120"/>
      <c r="PF845" s="120"/>
      <c r="PG845" s="120"/>
      <c r="PH845" s="120"/>
      <c r="PI845" s="120"/>
      <c r="PJ845" s="120"/>
      <c r="PK845" s="120"/>
      <c r="PL845" s="120"/>
      <c r="PM845" s="120"/>
      <c r="PN845" s="120"/>
      <c r="PO845" s="120"/>
      <c r="PP845" s="120"/>
      <c r="PQ845" s="120"/>
      <c r="PR845" s="120"/>
      <c r="PS845" s="120"/>
      <c r="PT845" s="120"/>
      <c r="PU845" s="120"/>
      <c r="PV845" s="120"/>
      <c r="PW845" s="120"/>
      <c r="PX845" s="120"/>
      <c r="PY845" s="120"/>
      <c r="PZ845" s="120"/>
      <c r="QA845" s="120"/>
      <c r="QB845" s="120"/>
      <c r="QC845" s="120"/>
      <c r="QD845" s="120"/>
      <c r="QE845" s="120"/>
      <c r="QF845" s="120"/>
      <c r="QG845" s="120"/>
      <c r="QH845" s="120"/>
      <c r="QI845" s="120"/>
      <c r="QJ845" s="120"/>
      <c r="QK845" s="120"/>
      <c r="QL845" s="120"/>
      <c r="QM845" s="120"/>
      <c r="QN845" s="120"/>
      <c r="QO845" s="120"/>
      <c r="QP845" s="120"/>
      <c r="QQ845" s="120"/>
      <c r="QR845" s="120"/>
      <c r="QS845" s="120"/>
      <c r="QT845" s="120"/>
      <c r="QU845" s="120"/>
      <c r="QV845" s="120"/>
      <c r="QW845" s="120"/>
      <c r="QX845" s="120"/>
      <c r="QY845" s="120"/>
      <c r="QZ845" s="120"/>
      <c r="RA845" s="120"/>
      <c r="RB845" s="120"/>
      <c r="RC845" s="120"/>
      <c r="RD845" s="120"/>
      <c r="RE845" s="120"/>
      <c r="RF845" s="120"/>
      <c r="RG845" s="120"/>
      <c r="RH845" s="120"/>
      <c r="RI845" s="120"/>
      <c r="RJ845" s="120"/>
      <c r="RK845" s="120"/>
      <c r="RL845" s="120"/>
      <c r="RM845" s="120"/>
      <c r="RN845" s="120"/>
      <c r="RO845" s="120"/>
      <c r="RP845" s="120"/>
      <c r="RQ845" s="120"/>
      <c r="RR845" s="120"/>
      <c r="RS845" s="120"/>
      <c r="RT845" s="120"/>
      <c r="RU845" s="120"/>
      <c r="RV845" s="120"/>
      <c r="RW845" s="120"/>
      <c r="RX845" s="120"/>
      <c r="RY845" s="120"/>
      <c r="RZ845" s="120"/>
      <c r="SA845" s="120"/>
      <c r="SB845" s="120"/>
      <c r="SC845" s="120"/>
      <c r="SD845" s="120"/>
      <c r="SE845" s="120"/>
      <c r="SF845" s="120"/>
      <c r="SG845" s="120"/>
      <c r="SH845" s="120"/>
      <c r="SI845" s="120"/>
      <c r="SJ845" s="120"/>
      <c r="SK845" s="120"/>
      <c r="SL845" s="120"/>
      <c r="SM845" s="120"/>
      <c r="SN845" s="120"/>
      <c r="SO845" s="120"/>
      <c r="SP845" s="120"/>
      <c r="SQ845" s="120"/>
      <c r="SR845" s="120"/>
      <c r="SS845" s="120"/>
      <c r="ST845" s="120"/>
      <c r="SU845" s="120"/>
      <c r="SV845" s="120"/>
      <c r="SW845" s="120"/>
      <c r="SX845" s="120"/>
      <c r="SY845" s="120"/>
      <c r="SZ845" s="120"/>
      <c r="TA845" s="120"/>
      <c r="TB845" s="120"/>
      <c r="TC845" s="120"/>
      <c r="TD845" s="120"/>
      <c r="TE845" s="120"/>
      <c r="TF845" s="120"/>
      <c r="TG845" s="120"/>
      <c r="TH845" s="120"/>
      <c r="TI845" s="120"/>
      <c r="TJ845" s="120"/>
      <c r="TK845" s="120"/>
      <c r="TL845" s="120"/>
      <c r="TM845" s="120"/>
      <c r="TN845" s="120"/>
      <c r="TO845" s="120"/>
      <c r="TP845" s="120"/>
      <c r="TQ845" s="120"/>
      <c r="TR845" s="120"/>
      <c r="TS845" s="120"/>
      <c r="TT845" s="120"/>
      <c r="TU845" s="120"/>
      <c r="TV845" s="120"/>
      <c r="TW845" s="120"/>
      <c r="TX845" s="120"/>
      <c r="TY845" s="120"/>
      <c r="TZ845" s="120"/>
      <c r="UA845" s="120"/>
      <c r="UB845" s="120"/>
      <c r="UC845" s="120"/>
      <c r="UD845" s="120"/>
      <c r="UE845" s="120"/>
      <c r="UF845" s="120"/>
      <c r="UG845" s="120"/>
      <c r="UH845" s="120"/>
      <c r="UI845" s="120"/>
      <c r="UJ845" s="120"/>
      <c r="UK845" s="120"/>
      <c r="UL845" s="120"/>
      <c r="UM845" s="120"/>
      <c r="UN845" s="120"/>
      <c r="UO845" s="120"/>
      <c r="UP845" s="120"/>
      <c r="UQ845" s="120"/>
      <c r="UR845" s="120"/>
      <c r="US845" s="120"/>
      <c r="UT845" s="120"/>
      <c r="UU845" s="120"/>
      <c r="UV845" s="120"/>
      <c r="UW845" s="120"/>
      <c r="UX845" s="120"/>
      <c r="UY845" s="120"/>
      <c r="UZ845" s="120"/>
      <c r="VA845" s="120"/>
      <c r="VB845" s="120"/>
      <c r="VC845" s="120"/>
      <c r="VD845" s="120"/>
      <c r="VE845" s="120"/>
      <c r="VF845" s="120"/>
      <c r="VG845" s="120"/>
      <c r="VH845" s="120"/>
      <c r="VI845" s="120"/>
      <c r="VJ845" s="120"/>
      <c r="VK845" s="120"/>
      <c r="VL845" s="120"/>
      <c r="VM845" s="120"/>
      <c r="VN845" s="120"/>
      <c r="VO845" s="120"/>
      <c r="VP845" s="120"/>
      <c r="VQ845" s="120"/>
      <c r="VR845" s="120"/>
      <c r="VS845" s="120"/>
      <c r="VT845" s="120"/>
      <c r="VU845" s="120"/>
      <c r="VV845" s="120"/>
      <c r="VW845" s="120"/>
      <c r="VX845" s="120"/>
      <c r="VY845" s="120"/>
      <c r="VZ845" s="120"/>
      <c r="WA845" s="120"/>
      <c r="WB845" s="120"/>
      <c r="WC845" s="120"/>
      <c r="WD845" s="120"/>
      <c r="WE845" s="120"/>
      <c r="WF845" s="120"/>
      <c r="WG845" s="120"/>
      <c r="WH845" s="120"/>
      <c r="WI845" s="120"/>
      <c r="WJ845" s="120"/>
      <c r="WK845" s="120"/>
      <c r="WL845" s="120"/>
      <c r="WM845" s="120"/>
      <c r="WN845" s="120"/>
      <c r="WO845" s="120"/>
      <c r="WP845" s="120"/>
      <c r="WQ845" s="120"/>
      <c r="WR845" s="120"/>
      <c r="WS845" s="120"/>
      <c r="WT845" s="120"/>
      <c r="WU845" s="120"/>
      <c r="WV845" s="120"/>
      <c r="WW845" s="120"/>
      <c r="WX845" s="120"/>
      <c r="WY845" s="120"/>
      <c r="WZ845" s="120"/>
      <c r="XA845" s="120"/>
      <c r="XB845" s="120"/>
      <c r="XC845" s="120"/>
      <c r="XD845" s="120"/>
      <c r="XE845" s="120"/>
      <c r="XF845" s="120"/>
      <c r="XG845" s="120"/>
      <c r="XH845" s="120"/>
      <c r="XI845" s="120"/>
      <c r="XJ845" s="120"/>
      <c r="XK845" s="120"/>
      <c r="XL845" s="120"/>
      <c r="XM845" s="120"/>
      <c r="XN845" s="120"/>
      <c r="XO845" s="120"/>
      <c r="XP845" s="120"/>
      <c r="XQ845" s="120"/>
      <c r="XR845" s="120"/>
      <c r="XS845" s="120"/>
      <c r="XT845" s="120"/>
      <c r="XU845" s="120"/>
      <c r="XV845" s="120"/>
      <c r="XW845" s="120"/>
      <c r="XX845" s="120"/>
      <c r="XY845" s="120"/>
      <c r="XZ845" s="120"/>
      <c r="YA845" s="120"/>
      <c r="YB845" s="120"/>
      <c r="YC845" s="120"/>
      <c r="YD845" s="120"/>
      <c r="YE845" s="120"/>
      <c r="YF845" s="120"/>
      <c r="YG845" s="120"/>
      <c r="YH845" s="120"/>
      <c r="YI845" s="120"/>
      <c r="YJ845" s="120"/>
      <c r="YK845" s="120"/>
      <c r="YL845" s="120"/>
      <c r="YM845" s="120"/>
      <c r="YN845" s="120"/>
      <c r="YO845" s="120"/>
      <c r="YP845" s="120"/>
      <c r="YQ845" s="120"/>
      <c r="YR845" s="120"/>
      <c r="YS845" s="120"/>
      <c r="YT845" s="120"/>
      <c r="YU845" s="120"/>
      <c r="YV845" s="120"/>
      <c r="YW845" s="120"/>
      <c r="YX845" s="120"/>
      <c r="YY845" s="120"/>
      <c r="YZ845" s="120"/>
      <c r="ZA845" s="120"/>
      <c r="ZB845" s="120"/>
      <c r="ZC845" s="120"/>
      <c r="ZD845" s="120"/>
      <c r="ZE845" s="120"/>
      <c r="ZF845" s="120"/>
      <c r="ZG845" s="120"/>
      <c r="ZH845" s="120"/>
      <c r="ZI845" s="120"/>
      <c r="ZJ845" s="120"/>
      <c r="ZK845" s="120"/>
      <c r="ZL845" s="120"/>
      <c r="ZM845" s="120"/>
      <c r="ZN845" s="120"/>
      <c r="ZO845" s="120"/>
      <c r="ZP845" s="120"/>
      <c r="ZQ845" s="120"/>
      <c r="ZR845" s="120"/>
      <c r="ZS845" s="120"/>
      <c r="ZT845" s="120"/>
      <c r="ZU845" s="120"/>
      <c r="ZV845" s="120"/>
      <c r="ZW845" s="120"/>
      <c r="ZX845" s="120"/>
      <c r="ZY845" s="120"/>
      <c r="ZZ845" s="120"/>
      <c r="AAA845" s="120"/>
      <c r="AAB845" s="120"/>
      <c r="AAC845" s="120"/>
      <c r="AAD845" s="120"/>
      <c r="AAE845" s="120"/>
      <c r="AAF845" s="120"/>
      <c r="AAG845" s="120"/>
      <c r="AAH845" s="120"/>
      <c r="AAI845" s="120"/>
      <c r="AAJ845" s="120"/>
      <c r="AAK845" s="120"/>
      <c r="AAL845" s="120"/>
      <c r="AAM845" s="120"/>
      <c r="AAN845" s="120"/>
      <c r="AAO845" s="120"/>
      <c r="AAP845" s="120"/>
      <c r="AAQ845" s="120"/>
      <c r="AAR845" s="120"/>
      <c r="AAS845" s="120"/>
      <c r="AAT845" s="120"/>
      <c r="AAU845" s="120"/>
      <c r="AAV845" s="120"/>
      <c r="AAW845" s="120"/>
      <c r="AAX845" s="120"/>
      <c r="AAY845" s="120"/>
      <c r="AAZ845" s="120"/>
      <c r="ABA845" s="120"/>
      <c r="ABB845" s="120"/>
      <c r="ABC845" s="120"/>
      <c r="ABD845" s="120"/>
      <c r="ABE845" s="120"/>
      <c r="ABF845" s="120"/>
      <c r="ABG845" s="120"/>
      <c r="ABH845" s="120"/>
      <c r="ABI845" s="120"/>
      <c r="ABJ845" s="120"/>
      <c r="ABK845" s="120"/>
      <c r="ABL845" s="120"/>
      <c r="ABM845" s="120"/>
      <c r="ABN845" s="120"/>
      <c r="ABO845" s="120"/>
      <c r="ABP845" s="120"/>
      <c r="ABQ845" s="120"/>
      <c r="ABR845" s="120"/>
      <c r="ABS845" s="120"/>
      <c r="ABT845" s="120"/>
      <c r="ABU845" s="120"/>
      <c r="ABV845" s="120"/>
      <c r="ABW845" s="120"/>
      <c r="ABX845" s="120"/>
      <c r="ABY845" s="120"/>
      <c r="ABZ845" s="120"/>
      <c r="ACA845" s="120"/>
      <c r="ACB845" s="120"/>
      <c r="ACC845" s="120"/>
      <c r="ACD845" s="120"/>
      <c r="ACE845" s="120"/>
      <c r="ACF845" s="120"/>
      <c r="ACG845" s="120"/>
      <c r="ACH845" s="120"/>
      <c r="ACI845" s="120"/>
      <c r="ACJ845" s="120"/>
      <c r="ACK845" s="120"/>
      <c r="ACL845" s="120"/>
      <c r="ACM845" s="120"/>
      <c r="ACN845" s="120"/>
      <c r="ACO845" s="120"/>
      <c r="ACP845" s="120"/>
      <c r="ACQ845" s="120"/>
      <c r="ACR845" s="120"/>
      <c r="ACS845" s="120"/>
      <c r="ACT845" s="120"/>
      <c r="ACU845" s="120"/>
      <c r="ACV845" s="120"/>
      <c r="ACW845" s="120"/>
      <c r="ACX845" s="120"/>
      <c r="ACY845" s="120"/>
      <c r="ACZ845" s="120"/>
      <c r="ADA845" s="120"/>
      <c r="ADB845" s="120"/>
      <c r="ADC845" s="120"/>
      <c r="ADD845" s="120"/>
      <c r="ADE845" s="120"/>
      <c r="ADF845" s="120"/>
      <c r="ADG845" s="120"/>
      <c r="ADH845" s="120"/>
      <c r="ADI845" s="120"/>
      <c r="ADJ845" s="120"/>
      <c r="ADK845" s="120"/>
      <c r="ADL845" s="120"/>
      <c r="ADM845" s="120"/>
      <c r="ADN845" s="120"/>
      <c r="ADO845" s="120"/>
      <c r="ADP845" s="120"/>
      <c r="ADQ845" s="120"/>
      <c r="ADR845" s="120"/>
      <c r="ADS845" s="120"/>
      <c r="ADT845" s="120"/>
      <c r="ADU845" s="120"/>
      <c r="ADV845" s="120"/>
      <c r="ADW845" s="120"/>
      <c r="ADX845" s="120"/>
      <c r="ADY845" s="120"/>
      <c r="ADZ845" s="120"/>
      <c r="AEA845" s="120"/>
      <c r="AEB845" s="120"/>
      <c r="AEC845" s="120"/>
      <c r="AED845" s="120"/>
      <c r="AEE845" s="120"/>
      <c r="AEF845" s="120"/>
      <c r="AEG845" s="120"/>
      <c r="AEH845" s="120"/>
      <c r="AEI845" s="120"/>
      <c r="AEJ845" s="120"/>
      <c r="AEK845" s="120"/>
      <c r="AEL845" s="120"/>
      <c r="AEM845" s="120"/>
      <c r="AEN845" s="120"/>
      <c r="AEO845" s="120"/>
      <c r="AEP845" s="120"/>
      <c r="AEQ845" s="120"/>
      <c r="AER845" s="120"/>
      <c r="AES845" s="120"/>
      <c r="AET845" s="120"/>
      <c r="AEU845" s="120"/>
      <c r="AEV845" s="120"/>
      <c r="AEW845" s="120"/>
      <c r="AEX845" s="120"/>
      <c r="AEY845" s="120"/>
      <c r="AEZ845" s="120"/>
      <c r="AFA845" s="120"/>
      <c r="AFB845" s="120"/>
      <c r="AFC845" s="120"/>
      <c r="AFD845" s="120"/>
      <c r="AFE845" s="120"/>
      <c r="AFF845" s="120"/>
      <c r="AFG845" s="120"/>
      <c r="AFH845" s="120"/>
      <c r="AFI845" s="120"/>
      <c r="AFJ845" s="120"/>
      <c r="AFK845" s="120"/>
      <c r="AFL845" s="120"/>
      <c r="AFM845" s="120"/>
      <c r="AFN845" s="120"/>
      <c r="AFO845" s="120"/>
      <c r="AFP845" s="120"/>
      <c r="AFQ845" s="120"/>
      <c r="AFR845" s="120"/>
      <c r="AFS845" s="120"/>
      <c r="AFT845" s="120"/>
      <c r="AFU845" s="120"/>
      <c r="AFV845" s="120"/>
      <c r="AFW845" s="120"/>
      <c r="AFX845" s="120"/>
      <c r="AFY845" s="120"/>
      <c r="AFZ845" s="120"/>
      <c r="AGA845" s="120"/>
      <c r="AGB845" s="120"/>
      <c r="AGC845" s="120"/>
      <c r="AGD845" s="120"/>
      <c r="AGE845" s="120"/>
      <c r="AGF845" s="120"/>
      <c r="AGG845" s="120"/>
      <c r="AGH845" s="120"/>
      <c r="AGI845" s="120"/>
      <c r="AGJ845" s="120"/>
      <c r="AGK845" s="120"/>
      <c r="AGL845" s="120"/>
      <c r="AGM845" s="120"/>
      <c r="AGN845" s="120"/>
      <c r="AGO845" s="120"/>
      <c r="AGP845" s="120"/>
      <c r="AGQ845" s="120"/>
      <c r="AGR845" s="120"/>
      <c r="AGS845" s="120"/>
      <c r="AGT845" s="120"/>
      <c r="AGU845" s="120"/>
      <c r="AGV845" s="120"/>
      <c r="AGW845" s="120"/>
      <c r="AGX845" s="120"/>
      <c r="AGY845" s="120"/>
      <c r="AGZ845" s="120"/>
      <c r="AHA845" s="120"/>
      <c r="AHB845" s="120"/>
      <c r="AHC845" s="120"/>
      <c r="AHD845" s="120"/>
      <c r="AHE845" s="120"/>
      <c r="AHF845" s="120"/>
      <c r="AHG845" s="120"/>
      <c r="AHH845" s="120"/>
      <c r="AHI845" s="120"/>
      <c r="AHJ845" s="120"/>
      <c r="AHK845" s="120"/>
      <c r="AHL845" s="120"/>
      <c r="AHM845" s="120"/>
      <c r="AHN845" s="120"/>
      <c r="AHO845" s="120"/>
      <c r="AHP845" s="120"/>
      <c r="AHQ845" s="120"/>
      <c r="AHR845" s="120"/>
      <c r="AHS845" s="120"/>
      <c r="AHT845" s="120"/>
      <c r="AHU845" s="120"/>
      <c r="AHV845" s="120"/>
      <c r="AHW845" s="120"/>
      <c r="AHX845" s="120"/>
      <c r="AHY845" s="120"/>
      <c r="AHZ845" s="120"/>
      <c r="AIA845" s="120"/>
      <c r="AIB845" s="120"/>
      <c r="AIC845" s="120"/>
      <c r="AID845" s="120"/>
      <c r="AIE845" s="120"/>
      <c r="AIF845" s="120"/>
      <c r="AIG845" s="120"/>
      <c r="AIH845" s="120"/>
      <c r="AII845" s="120"/>
      <c r="AIJ845" s="120"/>
      <c r="AIK845" s="120"/>
      <c r="AIL845" s="120"/>
      <c r="AIM845" s="120"/>
      <c r="AIN845" s="120"/>
      <c r="AIO845" s="120"/>
      <c r="AIP845" s="120"/>
      <c r="AIQ845" s="120"/>
      <c r="AIR845" s="120"/>
      <c r="AIS845" s="120"/>
      <c r="AIT845" s="120"/>
      <c r="AIU845" s="120"/>
      <c r="AIV845" s="120"/>
      <c r="AIW845" s="120"/>
      <c r="AIX845" s="120"/>
      <c r="AIY845" s="120"/>
      <c r="AIZ845" s="120"/>
      <c r="AJA845" s="120"/>
      <c r="AJB845" s="120"/>
      <c r="AJC845" s="120"/>
      <c r="AJD845" s="120"/>
      <c r="AJE845" s="120"/>
      <c r="AJF845" s="120"/>
      <c r="AJG845" s="120"/>
      <c r="AJH845" s="120"/>
      <c r="AJI845" s="120"/>
      <c r="AJJ845" s="120"/>
      <c r="AJK845" s="120"/>
      <c r="AJL845" s="120"/>
      <c r="AJM845" s="120"/>
      <c r="AJN845" s="120"/>
      <c r="AJO845" s="120"/>
      <c r="AJP845" s="120"/>
      <c r="AJQ845" s="120"/>
      <c r="AJR845" s="120"/>
      <c r="AJS845" s="120"/>
      <c r="AJT845" s="120"/>
      <c r="AJU845" s="120"/>
      <c r="AJV845" s="120"/>
      <c r="AJW845" s="120"/>
      <c r="AJX845" s="120"/>
      <c r="AJY845" s="120"/>
      <c r="AJZ845" s="120"/>
      <c r="AKA845" s="120"/>
      <c r="AKB845" s="120"/>
      <c r="AKC845" s="120"/>
      <c r="AKD845" s="120"/>
      <c r="AKE845" s="120"/>
      <c r="AKF845" s="120"/>
      <c r="AKG845" s="120"/>
      <c r="AKH845" s="120"/>
      <c r="AKI845" s="120"/>
      <c r="AKJ845" s="120"/>
      <c r="AKK845" s="120"/>
      <c r="AKL845" s="120"/>
      <c r="AKM845" s="120"/>
      <c r="AKN845" s="120"/>
      <c r="AKO845" s="120"/>
      <c r="AKP845" s="120"/>
      <c r="AKQ845" s="120"/>
      <c r="AKR845" s="120"/>
      <c r="AKS845" s="120"/>
      <c r="AKT845" s="120"/>
      <c r="AKU845" s="120"/>
      <c r="AKV845" s="120"/>
      <c r="AKW845" s="120"/>
      <c r="AKX845" s="120"/>
      <c r="AKY845" s="120"/>
      <c r="AKZ845" s="120"/>
      <c r="ALA845" s="120"/>
      <c r="ALB845" s="120"/>
      <c r="ALC845" s="120"/>
      <c r="ALD845" s="120"/>
      <c r="ALE845" s="120"/>
      <c r="ALF845" s="120"/>
      <c r="ALG845" s="120"/>
      <c r="ALH845" s="120"/>
      <c r="ALI845" s="120"/>
      <c r="ALJ845" s="120"/>
      <c r="ALK845" s="120"/>
      <c r="ALL845" s="120"/>
      <c r="ALM845" s="120"/>
      <c r="ALN845" s="120"/>
      <c r="ALO845" s="120"/>
      <c r="ALP845" s="120"/>
      <c r="ALQ845" s="120"/>
      <c r="ALR845" s="120"/>
      <c r="ALS845" s="120"/>
      <c r="ALT845" s="120"/>
      <c r="ALU845" s="120"/>
      <c r="ALV845" s="120"/>
      <c r="ALW845" s="120"/>
      <c r="ALX845" s="120"/>
      <c r="ALY845" s="120"/>
      <c r="ALZ845" s="120"/>
      <c r="AMA845" s="120"/>
      <c r="AMB845" s="120"/>
      <c r="AMC845" s="120"/>
      <c r="AMD845" s="120"/>
      <c r="AME845" s="120"/>
      <c r="AMF845" s="120"/>
      <c r="AMG845" s="120"/>
      <c r="AMH845" s="120"/>
      <c r="AMI845" s="120"/>
      <c r="AMJ845" s="120"/>
      <c r="AMK845" s="120"/>
      <c r="AML845" s="120"/>
      <c r="AMM845" s="120"/>
      <c r="AMN845" s="120"/>
      <c r="AMO845" s="120"/>
      <c r="AMP845" s="120"/>
      <c r="AMQ845" s="120"/>
      <c r="AMR845" s="120"/>
      <c r="AMS845" s="120"/>
      <c r="AMT845" s="120"/>
      <c r="AMU845" s="120"/>
      <c r="AMV845" s="120"/>
      <c r="AMW845" s="120"/>
      <c r="AMX845" s="120"/>
      <c r="AMY845" s="120"/>
      <c r="AMZ845" s="120"/>
      <c r="ANA845" s="120"/>
      <c r="ANB845" s="120"/>
      <c r="ANC845" s="120"/>
      <c r="AND845" s="120"/>
      <c r="ANE845" s="120"/>
      <c r="ANF845" s="120"/>
      <c r="ANG845" s="120"/>
      <c r="ANH845" s="120"/>
      <c r="ANI845" s="120"/>
      <c r="ANJ845" s="120"/>
      <c r="ANK845" s="120"/>
      <c r="ANL845" s="120"/>
      <c r="ANM845" s="120"/>
      <c r="ANN845" s="120"/>
      <c r="ANO845" s="120"/>
      <c r="ANP845" s="120"/>
      <c r="ANQ845" s="120"/>
      <c r="ANR845" s="120"/>
      <c r="ANS845" s="120"/>
      <c r="ANT845" s="120"/>
      <c r="ANU845" s="120"/>
      <c r="ANV845" s="120"/>
      <c r="ANW845" s="120"/>
      <c r="ANX845" s="120"/>
      <c r="ANY845" s="120"/>
      <c r="ANZ845" s="120"/>
      <c r="AOA845" s="120"/>
      <c r="AOB845" s="120"/>
      <c r="AOC845" s="120"/>
      <c r="AOD845" s="120"/>
      <c r="AOE845" s="120"/>
      <c r="AOF845" s="120"/>
      <c r="AOG845" s="120"/>
      <c r="AOH845" s="120"/>
      <c r="AOI845" s="120"/>
      <c r="AOJ845" s="120"/>
      <c r="AOK845" s="120"/>
      <c r="AOL845" s="120"/>
      <c r="AOM845" s="120"/>
      <c r="AON845" s="120"/>
      <c r="AOO845" s="120"/>
      <c r="AOP845" s="120"/>
      <c r="AOQ845" s="120"/>
      <c r="AOR845" s="120"/>
      <c r="AOS845" s="120"/>
      <c r="AOT845" s="120"/>
      <c r="AOU845" s="120"/>
      <c r="AOV845" s="120"/>
      <c r="AOW845" s="120"/>
      <c r="AOX845" s="120"/>
      <c r="AOY845" s="120"/>
      <c r="AOZ845" s="120"/>
      <c r="APA845" s="120"/>
      <c r="APB845" s="120"/>
      <c r="APC845" s="120"/>
      <c r="APD845" s="120"/>
      <c r="APE845" s="120"/>
      <c r="APF845" s="120"/>
      <c r="APG845" s="120"/>
      <c r="APH845" s="120"/>
      <c r="API845" s="120"/>
      <c r="APJ845" s="120"/>
      <c r="APK845" s="120"/>
      <c r="APL845" s="120"/>
      <c r="APM845" s="120"/>
      <c r="APN845" s="120"/>
      <c r="APO845" s="120"/>
      <c r="APP845" s="120"/>
      <c r="APQ845" s="120"/>
      <c r="APR845" s="120"/>
      <c r="APS845" s="120"/>
      <c r="APT845" s="120"/>
      <c r="APU845" s="120"/>
      <c r="APV845" s="120"/>
      <c r="APW845" s="120"/>
      <c r="APX845" s="120"/>
      <c r="APY845" s="120"/>
      <c r="APZ845" s="120"/>
      <c r="AQA845" s="120"/>
      <c r="AQB845" s="120"/>
      <c r="AQC845" s="120"/>
      <c r="AQD845" s="120"/>
      <c r="AQE845" s="120"/>
      <c r="AQF845" s="120"/>
      <c r="AQG845" s="120"/>
      <c r="AQH845" s="120"/>
      <c r="AQI845" s="120"/>
      <c r="AQJ845" s="120"/>
      <c r="AQK845" s="120"/>
      <c r="AQL845" s="120"/>
      <c r="AQM845" s="120"/>
      <c r="AQN845" s="120"/>
      <c r="AQO845" s="120"/>
      <c r="AQP845" s="120"/>
      <c r="AQQ845" s="120"/>
      <c r="AQR845" s="120"/>
      <c r="AQS845" s="120"/>
      <c r="AQT845" s="120"/>
      <c r="AQU845" s="120"/>
      <c r="AQV845" s="120"/>
      <c r="AQW845" s="120"/>
      <c r="AQX845" s="120"/>
      <c r="AQY845" s="120"/>
      <c r="AQZ845" s="120"/>
      <c r="ARA845" s="120"/>
      <c r="ARB845" s="120"/>
      <c r="ARC845" s="120"/>
      <c r="ARD845" s="120"/>
      <c r="ARE845" s="120"/>
      <c r="ARF845" s="120"/>
      <c r="ARG845" s="120"/>
      <c r="ARH845" s="120"/>
      <c r="ARI845" s="120"/>
      <c r="ARJ845" s="120"/>
      <c r="ARK845" s="120"/>
      <c r="ARL845" s="120"/>
      <c r="ARM845" s="120"/>
      <c r="ARN845" s="120"/>
      <c r="ARO845" s="120"/>
      <c r="ARP845" s="120"/>
      <c r="ARQ845" s="120"/>
      <c r="ARR845" s="120"/>
      <c r="ARS845" s="120"/>
      <c r="ART845" s="120"/>
      <c r="ARU845" s="120"/>
      <c r="ARV845" s="120"/>
      <c r="ARW845" s="120"/>
      <c r="ARX845" s="120"/>
      <c r="ARY845" s="120"/>
      <c r="ARZ845" s="120"/>
      <c r="ASA845" s="120"/>
      <c r="ASB845" s="120"/>
      <c r="ASC845" s="120"/>
      <c r="ASD845" s="120"/>
      <c r="ASE845" s="120"/>
      <c r="ASF845" s="120"/>
      <c r="ASG845" s="120"/>
      <c r="ASH845" s="120"/>
      <c r="ASI845" s="120"/>
      <c r="ASJ845" s="120"/>
      <c r="ASK845" s="120"/>
      <c r="ASL845" s="120"/>
      <c r="ASM845" s="120"/>
      <c r="ASN845" s="120"/>
      <c r="ASO845" s="120"/>
      <c r="ASP845" s="120"/>
      <c r="ASQ845" s="120"/>
      <c r="ASR845" s="120"/>
      <c r="ASS845" s="120"/>
      <c r="AST845" s="120"/>
      <c r="ASU845" s="120"/>
      <c r="ASV845" s="120"/>
      <c r="ASW845" s="120"/>
      <c r="ASX845" s="120"/>
      <c r="ASY845" s="120"/>
      <c r="ASZ845" s="120"/>
      <c r="ATA845" s="120"/>
      <c r="ATB845" s="120"/>
      <c r="ATC845" s="120"/>
      <c r="ATD845" s="120"/>
      <c r="ATE845" s="120"/>
      <c r="ATF845" s="120"/>
      <c r="ATG845" s="120"/>
      <c r="ATH845" s="120"/>
      <c r="ATI845" s="120"/>
      <c r="ATJ845" s="120"/>
      <c r="ATK845" s="120"/>
      <c r="ATL845" s="120"/>
      <c r="ATM845" s="120"/>
      <c r="ATN845" s="120"/>
      <c r="ATO845" s="120"/>
      <c r="ATP845" s="120"/>
      <c r="ATQ845" s="120"/>
      <c r="ATR845" s="120"/>
      <c r="ATS845" s="120"/>
      <c r="ATT845" s="120"/>
      <c r="ATU845" s="120"/>
      <c r="ATV845" s="120"/>
      <c r="ATW845" s="120"/>
      <c r="ATX845" s="120"/>
      <c r="ATY845" s="120"/>
      <c r="ATZ845" s="120"/>
      <c r="AUA845" s="120"/>
      <c r="AUB845" s="120"/>
      <c r="AUC845" s="120"/>
      <c r="AUD845" s="120"/>
      <c r="AUE845" s="120"/>
      <c r="AUF845" s="120"/>
      <c r="AUG845" s="120"/>
      <c r="AUH845" s="120"/>
      <c r="AUI845" s="120"/>
      <c r="AUJ845" s="120"/>
      <c r="AUK845" s="120"/>
      <c r="AUL845" s="120"/>
      <c r="AUM845" s="120"/>
      <c r="AUN845" s="120"/>
      <c r="AUO845" s="120"/>
      <c r="AUP845" s="120"/>
      <c r="AUQ845" s="120"/>
      <c r="AUR845" s="120"/>
      <c r="AUS845" s="120"/>
      <c r="AUT845" s="120"/>
      <c r="AUU845" s="120"/>
      <c r="AUV845" s="120"/>
      <c r="AUW845" s="120"/>
      <c r="AUX845" s="120"/>
      <c r="AUY845" s="120"/>
      <c r="AUZ845" s="120"/>
      <c r="AVA845" s="120"/>
      <c r="AVB845" s="120"/>
      <c r="AVC845" s="120"/>
      <c r="AVD845" s="120"/>
      <c r="AVE845" s="120"/>
      <c r="AVF845" s="120"/>
      <c r="AVG845" s="120"/>
      <c r="AVH845" s="120"/>
      <c r="AVI845" s="120"/>
      <c r="AVJ845" s="120"/>
      <c r="AVK845" s="120"/>
      <c r="AVL845" s="120"/>
      <c r="AVM845" s="120"/>
      <c r="AVN845" s="120"/>
      <c r="AVO845" s="120"/>
      <c r="AVP845" s="120"/>
      <c r="AVQ845" s="120"/>
      <c r="AVR845" s="120"/>
      <c r="AVS845" s="120"/>
      <c r="AVT845" s="120"/>
      <c r="AVU845" s="120"/>
      <c r="AVV845" s="120"/>
      <c r="AVW845" s="120"/>
      <c r="AVX845" s="120"/>
      <c r="AVY845" s="120"/>
      <c r="AVZ845" s="120"/>
      <c r="AWA845" s="120"/>
      <c r="AWB845" s="120"/>
      <c r="AWC845" s="120"/>
      <c r="AWD845" s="120"/>
      <c r="AWE845" s="120"/>
      <c r="AWF845" s="120"/>
      <c r="AWG845" s="120"/>
      <c r="AWH845" s="120"/>
      <c r="AWI845" s="120"/>
      <c r="AWJ845" s="120"/>
      <c r="AWK845" s="120"/>
      <c r="AWL845" s="120"/>
      <c r="AWM845" s="120"/>
      <c r="AWN845" s="120"/>
      <c r="AWO845" s="120"/>
      <c r="AWP845" s="120"/>
      <c r="AWQ845" s="120"/>
      <c r="AWR845" s="120"/>
      <c r="AWS845" s="120"/>
      <c r="AWT845" s="120"/>
      <c r="AWU845" s="120"/>
      <c r="AWV845" s="120"/>
      <c r="AWW845" s="120"/>
      <c r="AWX845" s="120"/>
      <c r="AWY845" s="120"/>
      <c r="AWZ845" s="120"/>
      <c r="AXA845" s="120"/>
      <c r="AXB845" s="120"/>
      <c r="AXC845" s="120"/>
      <c r="AXD845" s="120"/>
      <c r="AXE845" s="120"/>
      <c r="AXF845" s="120"/>
      <c r="AXG845" s="120"/>
      <c r="AXH845" s="120"/>
      <c r="AXI845" s="120"/>
      <c r="AXJ845" s="120"/>
      <c r="AXK845" s="120"/>
      <c r="AXL845" s="120"/>
      <c r="AXM845" s="120"/>
      <c r="AXN845" s="120"/>
      <c r="AXO845" s="120"/>
      <c r="AXP845" s="120"/>
      <c r="AXQ845" s="120"/>
      <c r="AXR845" s="120"/>
      <c r="AXS845" s="120"/>
      <c r="AXT845" s="120"/>
      <c r="AXU845" s="120"/>
      <c r="AXV845" s="120"/>
      <c r="AXW845" s="120"/>
      <c r="AXX845" s="120"/>
      <c r="AXY845" s="120"/>
      <c r="AXZ845" s="120"/>
      <c r="AYA845" s="120"/>
      <c r="AYB845" s="120"/>
      <c r="AYC845" s="120"/>
      <c r="AYD845" s="120"/>
      <c r="AYE845" s="120"/>
      <c r="AYF845" s="120"/>
      <c r="AYG845" s="120"/>
      <c r="AYH845" s="120"/>
      <c r="AYI845" s="120"/>
      <c r="AYJ845" s="120"/>
      <c r="AYK845" s="120"/>
      <c r="AYL845" s="120"/>
      <c r="AYM845" s="120"/>
      <c r="AYN845" s="120"/>
      <c r="AYO845" s="120"/>
      <c r="AYP845" s="120"/>
      <c r="AYQ845" s="120"/>
      <c r="AYR845" s="120"/>
      <c r="AYS845" s="120"/>
      <c r="AYT845" s="120"/>
      <c r="AYU845" s="120"/>
      <c r="AYV845" s="120"/>
      <c r="AYW845" s="120"/>
      <c r="AYX845" s="120"/>
      <c r="AYY845" s="120"/>
      <c r="AYZ845" s="120"/>
      <c r="AZA845" s="120"/>
      <c r="AZB845" s="120"/>
      <c r="AZC845" s="120"/>
      <c r="AZD845" s="120"/>
      <c r="AZE845" s="120"/>
      <c r="AZF845" s="120"/>
      <c r="AZG845" s="120"/>
      <c r="AZH845" s="120"/>
      <c r="AZI845" s="120"/>
      <c r="AZJ845" s="120"/>
      <c r="AZK845" s="120"/>
      <c r="AZL845" s="120"/>
      <c r="AZM845" s="120"/>
      <c r="AZN845" s="120"/>
      <c r="AZO845" s="120"/>
      <c r="AZP845" s="120"/>
      <c r="AZQ845" s="120"/>
      <c r="AZR845" s="120"/>
      <c r="AZS845" s="120"/>
      <c r="AZT845" s="120"/>
      <c r="AZU845" s="120"/>
      <c r="AZV845" s="120"/>
      <c r="AZW845" s="120"/>
      <c r="AZX845" s="120"/>
      <c r="AZY845" s="120"/>
      <c r="AZZ845" s="120"/>
      <c r="BAA845" s="120"/>
      <c r="BAB845" s="120"/>
      <c r="BAC845" s="120"/>
      <c r="BAD845" s="120"/>
      <c r="BAE845" s="120"/>
      <c r="BAF845" s="120"/>
      <c r="BAG845" s="120"/>
      <c r="BAH845" s="120"/>
      <c r="BAI845" s="120"/>
      <c r="BAJ845" s="120"/>
      <c r="BAK845" s="120"/>
      <c r="BAL845" s="120"/>
      <c r="BAM845" s="120"/>
      <c r="BAN845" s="120"/>
      <c r="BAO845" s="120"/>
      <c r="BAP845" s="120"/>
      <c r="BAQ845" s="120"/>
      <c r="BAR845" s="120"/>
      <c r="BAS845" s="120"/>
      <c r="BAT845" s="120"/>
      <c r="BAU845" s="120"/>
      <c r="BAV845" s="120"/>
      <c r="BAW845" s="120"/>
      <c r="BAX845" s="120"/>
      <c r="BAY845" s="120"/>
      <c r="BAZ845" s="120"/>
      <c r="BBA845" s="120"/>
      <c r="BBB845" s="120"/>
      <c r="BBC845" s="120"/>
      <c r="BBD845" s="120"/>
      <c r="BBE845" s="120"/>
      <c r="BBF845" s="120"/>
      <c r="BBG845" s="120"/>
      <c r="BBH845" s="120"/>
      <c r="BBI845" s="120"/>
      <c r="BBJ845" s="120"/>
      <c r="BBK845" s="120"/>
      <c r="BBL845" s="120"/>
      <c r="BBM845" s="120"/>
      <c r="BBN845" s="120"/>
      <c r="BBO845" s="120"/>
      <c r="BBP845" s="120"/>
      <c r="BBQ845" s="120"/>
      <c r="BBR845" s="120"/>
      <c r="BBS845" s="120"/>
      <c r="BBT845" s="120"/>
      <c r="BBU845" s="120"/>
      <c r="BBV845" s="120"/>
      <c r="BBW845" s="120"/>
      <c r="BBX845" s="120"/>
      <c r="BBY845" s="120"/>
      <c r="BBZ845" s="120"/>
      <c r="BCA845" s="120"/>
      <c r="BCB845" s="120"/>
      <c r="BCC845" s="120"/>
      <c r="BCD845" s="120"/>
      <c r="BCE845" s="120"/>
      <c r="BCF845" s="120"/>
      <c r="BCG845" s="120"/>
      <c r="BCH845" s="120"/>
      <c r="BCI845" s="120"/>
      <c r="BCJ845" s="120"/>
      <c r="BCK845" s="120"/>
      <c r="BCL845" s="120"/>
      <c r="BCM845" s="120"/>
      <c r="BCN845" s="120"/>
      <c r="BCO845" s="120"/>
      <c r="BCP845" s="120"/>
      <c r="BCQ845" s="120"/>
      <c r="BCR845" s="120"/>
      <c r="BCS845" s="120"/>
      <c r="BCT845" s="120"/>
      <c r="BCU845" s="120"/>
      <c r="BCV845" s="120"/>
      <c r="BCW845" s="120"/>
      <c r="BCX845" s="120"/>
      <c r="BCY845" s="120"/>
      <c r="BCZ845" s="120"/>
      <c r="BDA845" s="120"/>
      <c r="BDB845" s="120"/>
      <c r="BDC845" s="120"/>
      <c r="BDD845" s="120"/>
      <c r="BDE845" s="120"/>
      <c r="BDF845" s="120"/>
      <c r="BDG845" s="120"/>
      <c r="BDH845" s="120"/>
      <c r="BDI845" s="120"/>
      <c r="BDJ845" s="120"/>
      <c r="BDK845" s="120"/>
      <c r="BDL845" s="120"/>
      <c r="BDM845" s="120"/>
      <c r="BDN845" s="120"/>
      <c r="BDO845" s="120"/>
      <c r="BDP845" s="120"/>
      <c r="BDQ845" s="120"/>
      <c r="BDR845" s="120"/>
      <c r="BDS845" s="120"/>
      <c r="BDT845" s="120"/>
      <c r="BDU845" s="120"/>
      <c r="BDV845" s="120"/>
      <c r="BDW845" s="120"/>
      <c r="BDX845" s="120"/>
      <c r="BDY845" s="120"/>
      <c r="BDZ845" s="120"/>
      <c r="BEA845" s="120"/>
      <c r="BEB845" s="120"/>
      <c r="BEC845" s="120"/>
      <c r="BED845" s="120"/>
      <c r="BEE845" s="120"/>
      <c r="BEF845" s="120"/>
      <c r="BEG845" s="120"/>
      <c r="BEH845" s="120"/>
      <c r="BEI845" s="120"/>
      <c r="BEJ845" s="120"/>
      <c r="BEK845" s="120"/>
      <c r="BEL845" s="120"/>
      <c r="BEM845" s="120"/>
      <c r="BEN845" s="120"/>
      <c r="BEO845" s="120"/>
      <c r="BEP845" s="120"/>
      <c r="BEQ845" s="120"/>
      <c r="BER845" s="120"/>
      <c r="BES845" s="120"/>
      <c r="BET845" s="120"/>
      <c r="BEU845" s="120"/>
      <c r="BEV845" s="120"/>
      <c r="BEW845" s="120"/>
      <c r="BEX845" s="120"/>
      <c r="BEY845" s="120"/>
      <c r="BEZ845" s="120"/>
      <c r="BFA845" s="120"/>
      <c r="BFB845" s="120"/>
      <c r="BFC845" s="120"/>
      <c r="BFD845" s="120"/>
      <c r="BFE845" s="120"/>
      <c r="BFF845" s="120"/>
      <c r="BFG845" s="120"/>
      <c r="BFH845" s="120"/>
      <c r="BFI845" s="120"/>
      <c r="BFJ845" s="120"/>
      <c r="BFK845" s="120"/>
      <c r="BFL845" s="120"/>
      <c r="BFM845" s="120"/>
      <c r="BFN845" s="120"/>
      <c r="BFO845" s="120"/>
      <c r="BFP845" s="120"/>
      <c r="BFQ845" s="120"/>
      <c r="BFR845" s="120"/>
      <c r="BFS845" s="120"/>
      <c r="BFT845" s="120"/>
      <c r="BFU845" s="120"/>
      <c r="BFV845" s="120"/>
      <c r="BFW845" s="120"/>
      <c r="BFX845" s="120"/>
      <c r="BFY845" s="120"/>
      <c r="BFZ845" s="120"/>
      <c r="BGA845" s="120"/>
      <c r="BGB845" s="120"/>
      <c r="BGC845" s="120"/>
      <c r="BGD845" s="120"/>
      <c r="BGE845" s="120"/>
      <c r="BGF845" s="120"/>
      <c r="BGG845" s="120"/>
      <c r="BGH845" s="120"/>
      <c r="BGI845" s="120"/>
      <c r="BGJ845" s="120"/>
      <c r="BGK845" s="120"/>
      <c r="BGL845" s="120"/>
      <c r="BGM845" s="120"/>
      <c r="BGN845" s="120"/>
      <c r="BGO845" s="120"/>
      <c r="BGP845" s="120"/>
      <c r="BGQ845" s="120"/>
      <c r="BGR845" s="120"/>
      <c r="BGS845" s="120"/>
      <c r="BGT845" s="120"/>
      <c r="BGU845" s="120"/>
      <c r="BGV845" s="120"/>
      <c r="BGW845" s="120"/>
      <c r="BGX845" s="120"/>
      <c r="BGY845" s="120"/>
      <c r="BGZ845" s="120"/>
      <c r="BHA845" s="120"/>
      <c r="BHB845" s="120"/>
      <c r="BHC845" s="120"/>
      <c r="BHD845" s="120"/>
      <c r="BHE845" s="120"/>
      <c r="BHF845" s="120"/>
      <c r="BHG845" s="120"/>
      <c r="BHH845" s="120"/>
      <c r="BHI845" s="120"/>
      <c r="BHJ845" s="120"/>
      <c r="BHK845" s="120"/>
      <c r="BHL845" s="120"/>
      <c r="BHM845" s="120"/>
      <c r="BHN845" s="120"/>
      <c r="BHO845" s="120"/>
      <c r="BHP845" s="120"/>
      <c r="BHQ845" s="120"/>
      <c r="BHR845" s="120"/>
      <c r="BHS845" s="120"/>
      <c r="BHT845" s="120"/>
      <c r="BHU845" s="120"/>
      <c r="BHV845" s="120"/>
      <c r="BHW845" s="120"/>
      <c r="BHX845" s="120"/>
      <c r="BHY845" s="120"/>
      <c r="BHZ845" s="120"/>
      <c r="BIA845" s="120"/>
      <c r="BIB845" s="120"/>
      <c r="BIC845" s="120"/>
      <c r="BID845" s="120"/>
      <c r="BIE845" s="120"/>
      <c r="BIF845" s="120"/>
      <c r="BIG845" s="120"/>
      <c r="BIH845" s="120"/>
      <c r="BII845" s="120"/>
      <c r="BIJ845" s="120"/>
      <c r="BIK845" s="120"/>
      <c r="BIL845" s="120"/>
      <c r="BIM845" s="120"/>
      <c r="BIN845" s="120"/>
      <c r="BIO845" s="120"/>
      <c r="BIP845" s="120"/>
      <c r="BIQ845" s="120"/>
      <c r="BIR845" s="120"/>
      <c r="BIS845" s="120"/>
      <c r="BIT845" s="120"/>
      <c r="BIU845" s="120"/>
      <c r="BIV845" s="120"/>
      <c r="BIW845" s="120"/>
      <c r="BIX845" s="120"/>
      <c r="BIY845" s="120"/>
      <c r="BIZ845" s="120"/>
      <c r="BJA845" s="120"/>
      <c r="BJB845" s="120"/>
      <c r="BJC845" s="120"/>
      <c r="BJD845" s="120"/>
      <c r="BJE845" s="120"/>
      <c r="BJF845" s="120"/>
      <c r="BJG845" s="120"/>
      <c r="BJH845" s="120"/>
      <c r="BJI845" s="120"/>
      <c r="BJJ845" s="120"/>
      <c r="BJK845" s="120"/>
      <c r="BJL845" s="120"/>
      <c r="BJM845" s="120"/>
      <c r="BJN845" s="120"/>
      <c r="BJO845" s="120"/>
      <c r="BJP845" s="120"/>
      <c r="BJQ845" s="120"/>
      <c r="BJR845" s="120"/>
      <c r="BJS845" s="120"/>
      <c r="BJT845" s="120"/>
      <c r="BJU845" s="120"/>
      <c r="BJV845" s="120"/>
      <c r="BJW845" s="120"/>
      <c r="BJX845" s="120"/>
      <c r="BJY845" s="120"/>
      <c r="BJZ845" s="120"/>
      <c r="BKA845" s="120"/>
      <c r="BKB845" s="120"/>
      <c r="BKC845" s="120"/>
      <c r="BKD845" s="120"/>
      <c r="BKE845" s="120"/>
      <c r="BKF845" s="120"/>
      <c r="BKG845" s="120"/>
      <c r="BKH845" s="120"/>
      <c r="BKI845" s="120"/>
      <c r="BKJ845" s="120"/>
      <c r="BKK845" s="120"/>
      <c r="BKL845" s="120"/>
      <c r="BKM845" s="120"/>
      <c r="BKN845" s="120"/>
      <c r="BKO845" s="120"/>
      <c r="BKP845" s="120"/>
      <c r="BKQ845" s="120"/>
      <c r="BKR845" s="120"/>
      <c r="BKS845" s="120"/>
      <c r="BKT845" s="120"/>
      <c r="BKU845" s="120"/>
      <c r="BKV845" s="120"/>
      <c r="BKW845" s="120"/>
      <c r="BKX845" s="120"/>
      <c r="BKY845" s="120"/>
      <c r="BKZ845" s="120"/>
      <c r="BLA845" s="120"/>
      <c r="BLB845" s="120"/>
      <c r="BLC845" s="120"/>
      <c r="BLD845" s="120"/>
      <c r="BLE845" s="120"/>
      <c r="BLF845" s="120"/>
      <c r="BLG845" s="120"/>
      <c r="BLH845" s="120"/>
      <c r="BLI845" s="120"/>
      <c r="BLJ845" s="120"/>
      <c r="BLK845" s="120"/>
      <c r="BLL845" s="120"/>
      <c r="BLM845" s="120"/>
      <c r="BLN845" s="120"/>
      <c r="BLO845" s="120"/>
      <c r="BLP845" s="120"/>
      <c r="BLQ845" s="120"/>
      <c r="BLR845" s="120"/>
      <c r="BLS845" s="120"/>
      <c r="BLT845" s="120"/>
      <c r="BLU845" s="120"/>
      <c r="BLV845" s="120"/>
      <c r="BLW845" s="120"/>
      <c r="BLX845" s="120"/>
      <c r="BLY845" s="120"/>
      <c r="BLZ845" s="120"/>
      <c r="BMA845" s="120"/>
      <c r="BMB845" s="120"/>
      <c r="BMC845" s="120"/>
      <c r="BMD845" s="120"/>
      <c r="BME845" s="120"/>
      <c r="BMF845" s="120"/>
      <c r="BMG845" s="120"/>
      <c r="BMH845" s="120"/>
      <c r="BMI845" s="120"/>
      <c r="BMJ845" s="120"/>
      <c r="BMK845" s="120"/>
      <c r="BML845" s="120"/>
      <c r="BMM845" s="120"/>
      <c r="BMN845" s="120"/>
      <c r="BMO845" s="120"/>
      <c r="BMP845" s="120"/>
      <c r="BMQ845" s="120"/>
      <c r="BMR845" s="120"/>
      <c r="BMS845" s="120"/>
      <c r="BMT845" s="120"/>
      <c r="BMU845" s="120"/>
      <c r="BMV845" s="120"/>
      <c r="BMW845" s="120"/>
      <c r="BMX845" s="120"/>
      <c r="BMY845" s="120"/>
      <c r="BMZ845" s="120"/>
      <c r="BNA845" s="120"/>
      <c r="BNB845" s="120"/>
      <c r="BNC845" s="120"/>
      <c r="BND845" s="120"/>
      <c r="BNE845" s="120"/>
      <c r="BNF845" s="120"/>
      <c r="BNG845" s="120"/>
      <c r="BNH845" s="120"/>
      <c r="BNI845" s="120"/>
      <c r="BNJ845" s="120"/>
      <c r="BNK845" s="120"/>
      <c r="BNL845" s="120"/>
      <c r="BNM845" s="120"/>
      <c r="BNN845" s="120"/>
      <c r="BNO845" s="120"/>
      <c r="BNP845" s="120"/>
      <c r="BNQ845" s="120"/>
      <c r="BNR845" s="120"/>
      <c r="BNS845" s="120"/>
      <c r="BNT845" s="120"/>
      <c r="BNU845" s="120"/>
      <c r="BNV845" s="120"/>
      <c r="BNW845" s="120"/>
      <c r="BNX845" s="120"/>
      <c r="BNY845" s="120"/>
      <c r="BNZ845" s="120"/>
      <c r="BOA845" s="120"/>
      <c r="BOB845" s="120"/>
      <c r="BOC845" s="120"/>
      <c r="BOD845" s="120"/>
      <c r="BOE845" s="120"/>
      <c r="BOF845" s="120"/>
      <c r="BOG845" s="120"/>
      <c r="BOH845" s="120"/>
      <c r="BOI845" s="120"/>
      <c r="BOJ845" s="120"/>
      <c r="BOK845" s="120"/>
      <c r="BOL845" s="120"/>
      <c r="BOM845" s="120"/>
      <c r="BON845" s="120"/>
      <c r="BOO845" s="120"/>
      <c r="BOP845" s="120"/>
      <c r="BOQ845" s="120"/>
      <c r="BOR845" s="120"/>
      <c r="BOS845" s="120"/>
      <c r="BOT845" s="120"/>
      <c r="BOU845" s="120"/>
      <c r="BOV845" s="120"/>
      <c r="BOW845" s="120"/>
      <c r="BOX845" s="120"/>
      <c r="BOY845" s="120"/>
      <c r="BOZ845" s="120"/>
      <c r="BPA845" s="120"/>
      <c r="BPB845" s="120"/>
      <c r="BPC845" s="120"/>
      <c r="BPD845" s="120"/>
      <c r="BPE845" s="120"/>
      <c r="BPF845" s="120"/>
      <c r="BPG845" s="120"/>
      <c r="BPH845" s="120"/>
      <c r="BPI845" s="120"/>
      <c r="BPJ845" s="120"/>
      <c r="BPK845" s="120"/>
      <c r="BPL845" s="120"/>
      <c r="BPM845" s="120"/>
      <c r="BPN845" s="120"/>
      <c r="BPO845" s="120"/>
      <c r="BPP845" s="120"/>
      <c r="BPQ845" s="120"/>
      <c r="BPR845" s="120"/>
      <c r="BPS845" s="120"/>
      <c r="BPT845" s="120"/>
      <c r="BPU845" s="120"/>
      <c r="BPV845" s="120"/>
      <c r="BPW845" s="120"/>
      <c r="BPX845" s="120"/>
      <c r="BPY845" s="120"/>
      <c r="BPZ845" s="120"/>
      <c r="BQA845" s="120"/>
      <c r="BQB845" s="120"/>
      <c r="BQC845" s="120"/>
      <c r="BQD845" s="120"/>
      <c r="BQE845" s="120"/>
      <c r="BQF845" s="120"/>
      <c r="BQG845" s="120"/>
      <c r="BQH845" s="120"/>
      <c r="BQI845" s="120"/>
      <c r="BQJ845" s="120"/>
      <c r="BQK845" s="120"/>
      <c r="BQL845" s="120"/>
      <c r="BQM845" s="120"/>
      <c r="BQN845" s="120"/>
      <c r="BQO845" s="120"/>
      <c r="BQP845" s="120"/>
      <c r="BQQ845" s="120"/>
      <c r="BQR845" s="120"/>
      <c r="BQS845" s="120"/>
      <c r="BQT845" s="120"/>
      <c r="BQU845" s="120"/>
      <c r="BQV845" s="120"/>
      <c r="BQW845" s="120"/>
      <c r="BQX845" s="120"/>
      <c r="BQY845" s="120"/>
      <c r="BQZ845" s="120"/>
      <c r="BRA845" s="120"/>
      <c r="BRB845" s="120"/>
      <c r="BRC845" s="120"/>
      <c r="BRD845" s="120"/>
      <c r="BRE845" s="120"/>
      <c r="BRF845" s="120"/>
      <c r="BRG845" s="120"/>
      <c r="BRH845" s="120"/>
      <c r="BRI845" s="120"/>
      <c r="BRJ845" s="120"/>
      <c r="BRK845" s="120"/>
      <c r="BRL845" s="120"/>
      <c r="BRM845" s="120"/>
      <c r="BRN845" s="120"/>
      <c r="BRO845" s="120"/>
      <c r="BRP845" s="120"/>
      <c r="BRQ845" s="120"/>
      <c r="BRR845" s="120"/>
      <c r="BRS845" s="120"/>
      <c r="BRT845" s="120"/>
      <c r="BRU845" s="120"/>
      <c r="BRV845" s="120"/>
      <c r="BRW845" s="120"/>
      <c r="BRX845" s="120"/>
      <c r="BRY845" s="120"/>
      <c r="BRZ845" s="120"/>
      <c r="BSA845" s="120"/>
      <c r="BSB845" s="120"/>
      <c r="BSC845" s="120"/>
      <c r="BSD845" s="120"/>
      <c r="BSE845" s="120"/>
      <c r="BSF845" s="120"/>
      <c r="BSG845" s="120"/>
      <c r="BSH845" s="120"/>
      <c r="BSI845" s="120"/>
      <c r="BSJ845" s="120"/>
      <c r="BSK845" s="120"/>
      <c r="BSL845" s="120"/>
      <c r="BSM845" s="120"/>
      <c r="BSN845" s="120"/>
      <c r="BSO845" s="120"/>
      <c r="BSP845" s="120"/>
      <c r="BSQ845" s="120"/>
      <c r="BSR845" s="120"/>
      <c r="BSS845" s="120"/>
      <c r="BST845" s="120"/>
      <c r="BSU845" s="120"/>
      <c r="BSV845" s="120"/>
      <c r="BSW845" s="120"/>
      <c r="BSX845" s="120"/>
      <c r="BSY845" s="120"/>
      <c r="BSZ845" s="120"/>
      <c r="BTA845" s="120"/>
      <c r="BTB845" s="120"/>
      <c r="BTC845" s="120"/>
      <c r="BTD845" s="120"/>
      <c r="BTE845" s="120"/>
      <c r="BTF845" s="120"/>
      <c r="BTG845" s="120"/>
      <c r="BTH845" s="120"/>
      <c r="BTI845" s="120"/>
      <c r="BTJ845" s="120"/>
      <c r="BTK845" s="120"/>
      <c r="BTL845" s="120"/>
      <c r="BTM845" s="120"/>
      <c r="BTN845" s="120"/>
      <c r="BTO845" s="120"/>
      <c r="BTP845" s="120"/>
      <c r="BTQ845" s="120"/>
      <c r="BTR845" s="120"/>
      <c r="BTS845" s="120"/>
      <c r="BTT845" s="120"/>
      <c r="BTU845" s="120"/>
      <c r="BTV845" s="120"/>
      <c r="BTW845" s="120"/>
      <c r="BTX845" s="120"/>
      <c r="BTY845" s="120"/>
      <c r="BTZ845" s="120"/>
      <c r="BUA845" s="120"/>
      <c r="BUB845" s="120"/>
      <c r="BUC845" s="120"/>
      <c r="BUD845" s="120"/>
      <c r="BUE845" s="120"/>
      <c r="BUF845" s="120"/>
      <c r="BUG845" s="120"/>
      <c r="BUH845" s="120"/>
      <c r="BUI845" s="120"/>
      <c r="BUJ845" s="120"/>
      <c r="BUK845" s="120"/>
      <c r="BUL845" s="120"/>
      <c r="BUM845" s="120"/>
      <c r="BUN845" s="120"/>
      <c r="BUO845" s="120"/>
      <c r="BUP845" s="120"/>
      <c r="BUQ845" s="120"/>
      <c r="BUR845" s="120"/>
      <c r="BUS845" s="120"/>
      <c r="BUT845" s="120"/>
      <c r="BUU845" s="120"/>
      <c r="BUV845" s="120"/>
      <c r="BUW845" s="120"/>
      <c r="BUX845" s="120"/>
      <c r="BUY845" s="120"/>
      <c r="BUZ845" s="120"/>
      <c r="BVA845" s="120"/>
      <c r="BVB845" s="120"/>
      <c r="BVC845" s="120"/>
      <c r="BVD845" s="120"/>
      <c r="BVE845" s="120"/>
      <c r="BVF845" s="120"/>
      <c r="BVG845" s="120"/>
      <c r="BVH845" s="120"/>
      <c r="BVI845" s="120"/>
      <c r="BVJ845" s="120"/>
      <c r="BVK845" s="120"/>
      <c r="BVL845" s="120"/>
      <c r="BVM845" s="120"/>
      <c r="BVN845" s="120"/>
      <c r="BVO845" s="120"/>
      <c r="BVP845" s="120"/>
      <c r="BVQ845" s="120"/>
      <c r="BVR845" s="120"/>
      <c r="BVS845" s="120"/>
      <c r="BVT845" s="120"/>
      <c r="BVU845" s="120"/>
      <c r="BVV845" s="120"/>
      <c r="BVW845" s="120"/>
      <c r="BVX845" s="120"/>
      <c r="BVY845" s="120"/>
      <c r="BVZ845" s="120"/>
      <c r="BWA845" s="120"/>
      <c r="BWB845" s="120"/>
      <c r="BWC845" s="120"/>
      <c r="BWD845" s="120"/>
      <c r="BWE845" s="120"/>
      <c r="BWF845" s="120"/>
      <c r="BWG845" s="120"/>
      <c r="BWH845" s="120"/>
      <c r="BWI845" s="120"/>
      <c r="BWJ845" s="120"/>
      <c r="BWK845" s="120"/>
      <c r="BWL845" s="120"/>
      <c r="BWM845" s="120"/>
      <c r="BWN845" s="120"/>
      <c r="BWO845" s="120"/>
      <c r="BWP845" s="120"/>
      <c r="BWQ845" s="120"/>
      <c r="BWR845" s="120"/>
      <c r="BWS845" s="120"/>
      <c r="BWT845" s="120"/>
      <c r="BWU845" s="120"/>
      <c r="BWV845" s="120"/>
      <c r="BWW845" s="120"/>
      <c r="BWX845" s="120"/>
      <c r="BWY845" s="120"/>
      <c r="BWZ845" s="120"/>
      <c r="BXA845" s="120"/>
      <c r="BXB845" s="120"/>
      <c r="BXC845" s="120"/>
      <c r="BXD845" s="120"/>
      <c r="BXE845" s="120"/>
      <c r="BXF845" s="120"/>
      <c r="BXG845" s="120"/>
      <c r="BXH845" s="120"/>
      <c r="BXI845" s="120"/>
      <c r="BXJ845" s="120"/>
      <c r="BXK845" s="120"/>
      <c r="BXL845" s="120"/>
      <c r="BXM845" s="120"/>
      <c r="BXN845" s="120"/>
      <c r="BXO845" s="120"/>
      <c r="BXP845" s="120"/>
      <c r="BXQ845" s="120"/>
      <c r="BXR845" s="120"/>
      <c r="BXS845" s="120"/>
      <c r="BXT845" s="120"/>
      <c r="BXU845" s="120"/>
      <c r="BXV845" s="120"/>
      <c r="BXW845" s="120"/>
      <c r="BXX845" s="120"/>
      <c r="BXY845" s="120"/>
      <c r="BXZ845" s="120"/>
      <c r="BYA845" s="120"/>
      <c r="BYB845" s="120"/>
      <c r="BYC845" s="120"/>
      <c r="BYD845" s="120"/>
      <c r="BYE845" s="120"/>
      <c r="BYF845" s="120"/>
      <c r="BYG845" s="120"/>
      <c r="BYH845" s="120"/>
      <c r="BYI845" s="120"/>
      <c r="BYJ845" s="120"/>
      <c r="BYK845" s="120"/>
      <c r="BYL845" s="120"/>
      <c r="BYM845" s="120"/>
      <c r="BYN845" s="120"/>
      <c r="BYO845" s="120"/>
      <c r="BYP845" s="120"/>
      <c r="BYQ845" s="120"/>
      <c r="BYR845" s="120"/>
      <c r="BYS845" s="120"/>
      <c r="BYT845" s="120"/>
      <c r="BYU845" s="120"/>
      <c r="BYV845" s="120"/>
      <c r="BYW845" s="120"/>
      <c r="BYX845" s="120"/>
      <c r="BYY845" s="120"/>
      <c r="BYZ845" s="120"/>
      <c r="BZA845" s="120"/>
      <c r="BZB845" s="120"/>
      <c r="BZC845" s="120"/>
      <c r="BZD845" s="120"/>
      <c r="BZE845" s="120"/>
      <c r="BZF845" s="120"/>
      <c r="BZG845" s="120"/>
      <c r="BZH845" s="120"/>
      <c r="BZI845" s="120"/>
      <c r="BZJ845" s="120"/>
      <c r="BZK845" s="120"/>
      <c r="BZL845" s="120"/>
      <c r="BZM845" s="120"/>
      <c r="BZN845" s="120"/>
      <c r="BZO845" s="120"/>
      <c r="BZP845" s="120"/>
      <c r="BZQ845" s="120"/>
      <c r="BZR845" s="120"/>
      <c r="BZS845" s="120"/>
      <c r="BZT845" s="120"/>
      <c r="BZU845" s="120"/>
      <c r="BZV845" s="120"/>
      <c r="BZW845" s="120"/>
      <c r="BZX845" s="120"/>
      <c r="BZY845" s="120"/>
      <c r="BZZ845" s="120"/>
      <c r="CAA845" s="120"/>
      <c r="CAB845" s="120"/>
      <c r="CAC845" s="120"/>
      <c r="CAD845" s="120"/>
      <c r="CAE845" s="120"/>
      <c r="CAF845" s="120"/>
      <c r="CAG845" s="120"/>
      <c r="CAH845" s="120"/>
      <c r="CAI845" s="120"/>
      <c r="CAJ845" s="120"/>
      <c r="CAK845" s="120"/>
      <c r="CAL845" s="120"/>
      <c r="CAM845" s="120"/>
      <c r="CAN845" s="120"/>
      <c r="CAO845" s="120"/>
      <c r="CAP845" s="120"/>
      <c r="CAQ845" s="120"/>
      <c r="CAR845" s="120"/>
      <c r="CAS845" s="120"/>
      <c r="CAT845" s="120"/>
      <c r="CAU845" s="120"/>
      <c r="CAV845" s="120"/>
      <c r="CAW845" s="120"/>
      <c r="CAX845" s="120"/>
      <c r="CAY845" s="120"/>
      <c r="CAZ845" s="120"/>
      <c r="CBA845" s="120"/>
      <c r="CBB845" s="120"/>
      <c r="CBC845" s="120"/>
      <c r="CBD845" s="120"/>
      <c r="CBE845" s="120"/>
      <c r="CBF845" s="120"/>
      <c r="CBG845" s="120"/>
      <c r="CBH845" s="120"/>
      <c r="CBI845" s="120"/>
      <c r="CBJ845" s="120"/>
      <c r="CBK845" s="120"/>
      <c r="CBL845" s="120"/>
      <c r="CBM845" s="120"/>
      <c r="CBN845" s="120"/>
      <c r="CBO845" s="120"/>
      <c r="CBP845" s="120"/>
      <c r="CBQ845" s="120"/>
      <c r="CBR845" s="120"/>
      <c r="CBS845" s="120"/>
      <c r="CBT845" s="120"/>
      <c r="CBU845" s="120"/>
      <c r="CBV845" s="120"/>
      <c r="CBW845" s="120"/>
      <c r="CBX845" s="120"/>
      <c r="CBY845" s="120"/>
      <c r="CBZ845" s="120"/>
      <c r="CCA845" s="120"/>
      <c r="CCB845" s="120"/>
      <c r="CCC845" s="120"/>
      <c r="CCD845" s="120"/>
      <c r="CCE845" s="120"/>
      <c r="CCF845" s="120"/>
      <c r="CCG845" s="120"/>
      <c r="CCH845" s="120"/>
      <c r="CCI845" s="120"/>
      <c r="CCJ845" s="120"/>
      <c r="CCK845" s="120"/>
      <c r="CCL845" s="120"/>
      <c r="CCM845" s="120"/>
      <c r="CCN845" s="120"/>
      <c r="CCO845" s="120"/>
      <c r="CCP845" s="120"/>
      <c r="CCQ845" s="120"/>
      <c r="CCR845" s="120"/>
      <c r="CCS845" s="120"/>
      <c r="CCT845" s="120"/>
      <c r="CCU845" s="120"/>
      <c r="CCV845" s="120"/>
      <c r="CCW845" s="120"/>
      <c r="CCX845" s="120"/>
      <c r="CCY845" s="120"/>
      <c r="CCZ845" s="120"/>
      <c r="CDA845" s="120"/>
      <c r="CDB845" s="120"/>
      <c r="CDC845" s="120"/>
      <c r="CDD845" s="120"/>
      <c r="CDE845" s="120"/>
      <c r="CDF845" s="120"/>
      <c r="CDG845" s="120"/>
      <c r="CDH845" s="120"/>
      <c r="CDI845" s="120"/>
      <c r="CDJ845" s="120"/>
      <c r="CDK845" s="120"/>
      <c r="CDL845" s="120"/>
      <c r="CDM845" s="120"/>
      <c r="CDN845" s="120"/>
      <c r="CDO845" s="120"/>
      <c r="CDP845" s="120"/>
      <c r="CDQ845" s="120"/>
      <c r="CDR845" s="120"/>
      <c r="CDS845" s="120"/>
      <c r="CDT845" s="120"/>
      <c r="CDU845" s="120"/>
      <c r="CDV845" s="120"/>
      <c r="CDW845" s="120"/>
      <c r="CDX845" s="120"/>
      <c r="CDY845" s="120"/>
      <c r="CDZ845" s="120"/>
      <c r="CEA845" s="120"/>
      <c r="CEB845" s="120"/>
      <c r="CEC845" s="120"/>
      <c r="CED845" s="120"/>
      <c r="CEE845" s="120"/>
      <c r="CEF845" s="120"/>
      <c r="CEG845" s="120"/>
      <c r="CEH845" s="120"/>
      <c r="CEI845" s="120"/>
      <c r="CEJ845" s="120"/>
      <c r="CEK845" s="120"/>
      <c r="CEL845" s="120"/>
      <c r="CEM845" s="120"/>
      <c r="CEN845" s="120"/>
      <c r="CEO845" s="120"/>
      <c r="CEP845" s="120"/>
      <c r="CEQ845" s="120"/>
      <c r="CER845" s="120"/>
      <c r="CES845" s="120"/>
      <c r="CET845" s="120"/>
      <c r="CEU845" s="120"/>
      <c r="CEV845" s="120"/>
      <c r="CEW845" s="120"/>
      <c r="CEX845" s="120"/>
      <c r="CEY845" s="120"/>
      <c r="CEZ845" s="120"/>
      <c r="CFA845" s="120"/>
      <c r="CFB845" s="120"/>
      <c r="CFC845" s="120"/>
      <c r="CFD845" s="120"/>
      <c r="CFE845" s="120"/>
      <c r="CFF845" s="120"/>
      <c r="CFG845" s="120"/>
      <c r="CFH845" s="120"/>
      <c r="CFI845" s="120"/>
      <c r="CFJ845" s="120"/>
      <c r="CFK845" s="120"/>
      <c r="CFL845" s="120"/>
      <c r="CFM845" s="120"/>
      <c r="CFN845" s="120"/>
      <c r="CFO845" s="120"/>
      <c r="CFP845" s="120"/>
      <c r="CFQ845" s="120"/>
      <c r="CFR845" s="120"/>
      <c r="CFS845" s="120"/>
      <c r="CFT845" s="120"/>
      <c r="CFU845" s="120"/>
      <c r="CFV845" s="120"/>
      <c r="CFW845" s="120"/>
      <c r="CFX845" s="120"/>
      <c r="CFY845" s="120"/>
      <c r="CFZ845" s="120"/>
      <c r="CGA845" s="120"/>
      <c r="CGB845" s="120"/>
      <c r="CGC845" s="120"/>
      <c r="CGD845" s="120"/>
      <c r="CGE845" s="120"/>
      <c r="CGF845" s="120"/>
      <c r="CGG845" s="120"/>
      <c r="CGH845" s="120"/>
      <c r="CGI845" s="120"/>
      <c r="CGJ845" s="120"/>
      <c r="CGK845" s="120"/>
      <c r="CGL845" s="120"/>
      <c r="CGM845" s="120"/>
      <c r="CGN845" s="120"/>
      <c r="CGO845" s="120"/>
      <c r="CGP845" s="120"/>
      <c r="CGQ845" s="120"/>
      <c r="CGR845" s="120"/>
      <c r="CGS845" s="120"/>
      <c r="CGT845" s="120"/>
      <c r="CGU845" s="120"/>
      <c r="CGV845" s="120"/>
      <c r="CGW845" s="120"/>
      <c r="CGX845" s="120"/>
      <c r="CGY845" s="120"/>
      <c r="CGZ845" s="120"/>
      <c r="CHA845" s="120"/>
      <c r="CHB845" s="120"/>
      <c r="CHC845" s="120"/>
      <c r="CHD845" s="120"/>
      <c r="CHE845" s="120"/>
      <c r="CHF845" s="120"/>
      <c r="CHG845" s="120"/>
      <c r="CHH845" s="120"/>
      <c r="CHI845" s="120"/>
      <c r="CHJ845" s="120"/>
      <c r="CHK845" s="120"/>
      <c r="CHL845" s="120"/>
      <c r="CHM845" s="120"/>
      <c r="CHN845" s="120"/>
      <c r="CHO845" s="120"/>
      <c r="CHP845" s="120"/>
      <c r="CHQ845" s="120"/>
      <c r="CHR845" s="120"/>
      <c r="CHS845" s="120"/>
      <c r="CHT845" s="120"/>
      <c r="CHU845" s="120"/>
      <c r="CHV845" s="120"/>
      <c r="CHW845" s="120"/>
      <c r="CHX845" s="120"/>
      <c r="CHY845" s="120"/>
      <c r="CHZ845" s="120"/>
      <c r="CIA845" s="120"/>
      <c r="CIB845" s="120"/>
      <c r="CIC845" s="120"/>
      <c r="CID845" s="120"/>
      <c r="CIE845" s="120"/>
      <c r="CIF845" s="120"/>
      <c r="CIG845" s="120"/>
      <c r="CIH845" s="120"/>
      <c r="CII845" s="120"/>
      <c r="CIJ845" s="120"/>
      <c r="CIK845" s="120"/>
      <c r="CIL845" s="120"/>
      <c r="CIM845" s="120"/>
      <c r="CIN845" s="120"/>
      <c r="CIO845" s="120"/>
      <c r="CIP845" s="120"/>
      <c r="CIQ845" s="120"/>
      <c r="CIR845" s="120"/>
      <c r="CIS845" s="120"/>
      <c r="CIT845" s="120"/>
      <c r="CIU845" s="120"/>
      <c r="CIV845" s="120"/>
      <c r="CIW845" s="120"/>
      <c r="CIX845" s="120"/>
      <c r="CIY845" s="120"/>
      <c r="CIZ845" s="120"/>
      <c r="CJA845" s="120"/>
      <c r="CJB845" s="120"/>
      <c r="CJC845" s="120"/>
      <c r="CJD845" s="120"/>
      <c r="CJE845" s="120"/>
      <c r="CJF845" s="120"/>
      <c r="CJG845" s="120"/>
      <c r="CJH845" s="120"/>
      <c r="CJI845" s="120"/>
      <c r="CJJ845" s="120"/>
      <c r="CJK845" s="120"/>
      <c r="CJL845" s="120"/>
      <c r="CJM845" s="120"/>
      <c r="CJN845" s="120"/>
      <c r="CJO845" s="120"/>
      <c r="CJP845" s="120"/>
      <c r="CJQ845" s="120"/>
      <c r="CJR845" s="120"/>
      <c r="CJS845" s="120"/>
      <c r="CJT845" s="120"/>
      <c r="CJU845" s="120"/>
      <c r="CJV845" s="120"/>
      <c r="CJW845" s="120"/>
      <c r="CJX845" s="120"/>
      <c r="CJY845" s="120"/>
      <c r="CJZ845" s="120"/>
      <c r="CKA845" s="120"/>
      <c r="CKB845" s="120"/>
      <c r="CKC845" s="120"/>
      <c r="CKD845" s="120"/>
      <c r="CKE845" s="120"/>
      <c r="CKF845" s="120"/>
      <c r="CKG845" s="120"/>
      <c r="CKH845" s="120"/>
      <c r="CKI845" s="120"/>
      <c r="CKJ845" s="120"/>
      <c r="CKK845" s="120"/>
      <c r="CKL845" s="120"/>
      <c r="CKM845" s="120"/>
      <c r="CKN845" s="120"/>
      <c r="CKO845" s="120"/>
      <c r="CKP845" s="120"/>
      <c r="CKQ845" s="120"/>
      <c r="CKR845" s="120"/>
      <c r="CKS845" s="120"/>
      <c r="CKT845" s="120"/>
      <c r="CKU845" s="120"/>
      <c r="CKV845" s="120"/>
      <c r="CKW845" s="120"/>
      <c r="CKX845" s="120"/>
      <c r="CKY845" s="120"/>
      <c r="CKZ845" s="120"/>
      <c r="CLA845" s="120"/>
      <c r="CLB845" s="120"/>
      <c r="CLC845" s="120"/>
      <c r="CLD845" s="120"/>
      <c r="CLE845" s="120"/>
      <c r="CLF845" s="120"/>
      <c r="CLG845" s="120"/>
      <c r="CLH845" s="120"/>
      <c r="CLI845" s="120"/>
      <c r="CLJ845" s="120"/>
      <c r="CLK845" s="120"/>
      <c r="CLL845" s="120"/>
      <c r="CLM845" s="120"/>
      <c r="CLN845" s="120"/>
      <c r="CLO845" s="120"/>
      <c r="CLP845" s="120"/>
      <c r="CLQ845" s="120"/>
      <c r="CLR845" s="120"/>
      <c r="CLS845" s="120"/>
      <c r="CLT845" s="120"/>
      <c r="CLU845" s="120"/>
      <c r="CLV845" s="120"/>
      <c r="CLW845" s="120"/>
      <c r="CLX845" s="120"/>
      <c r="CLY845" s="120"/>
      <c r="CLZ845" s="120"/>
      <c r="CMA845" s="120"/>
      <c r="CMB845" s="120"/>
      <c r="CMC845" s="120"/>
      <c r="CMD845" s="120"/>
      <c r="CME845" s="120"/>
      <c r="CMF845" s="120"/>
      <c r="CMG845" s="120"/>
      <c r="CMH845" s="120"/>
      <c r="CMI845" s="120"/>
      <c r="CMJ845" s="120"/>
      <c r="CMK845" s="120"/>
      <c r="CML845" s="120"/>
      <c r="CMM845" s="120"/>
      <c r="CMN845" s="120"/>
      <c r="CMO845" s="120"/>
      <c r="CMP845" s="120"/>
      <c r="CMQ845" s="120"/>
      <c r="CMR845" s="120"/>
      <c r="CMS845" s="120"/>
      <c r="CMT845" s="120"/>
      <c r="CMU845" s="120"/>
      <c r="CMV845" s="120"/>
      <c r="CMW845" s="120"/>
      <c r="CMX845" s="120"/>
      <c r="CMY845" s="120"/>
      <c r="CMZ845" s="120"/>
      <c r="CNA845" s="120"/>
      <c r="CNB845" s="120"/>
      <c r="CNC845" s="120"/>
      <c r="CND845" s="120"/>
      <c r="CNE845" s="120"/>
      <c r="CNF845" s="120"/>
      <c r="CNG845" s="120"/>
      <c r="CNH845" s="120"/>
      <c r="CNI845" s="120"/>
      <c r="CNJ845" s="120"/>
      <c r="CNK845" s="120"/>
      <c r="CNL845" s="120"/>
      <c r="CNM845" s="120"/>
      <c r="CNN845" s="120"/>
      <c r="CNO845" s="120"/>
      <c r="CNP845" s="120"/>
      <c r="CNQ845" s="120"/>
      <c r="CNR845" s="120"/>
      <c r="CNS845" s="120"/>
      <c r="CNT845" s="120"/>
      <c r="CNU845" s="120"/>
      <c r="CNV845" s="120"/>
      <c r="CNW845" s="120"/>
      <c r="CNX845" s="120"/>
      <c r="CNY845" s="120"/>
      <c r="CNZ845" s="120"/>
      <c r="COA845" s="120"/>
      <c r="COB845" s="120"/>
      <c r="COC845" s="120"/>
      <c r="COD845" s="120"/>
      <c r="COE845" s="120"/>
      <c r="COF845" s="120"/>
      <c r="COG845" s="120"/>
      <c r="COH845" s="120"/>
      <c r="COI845" s="120"/>
      <c r="COJ845" s="120"/>
      <c r="COK845" s="120"/>
      <c r="COL845" s="120"/>
      <c r="COM845" s="120"/>
      <c r="CON845" s="120"/>
      <c r="COO845" s="120"/>
      <c r="COP845" s="120"/>
      <c r="COQ845" s="120"/>
      <c r="COR845" s="120"/>
      <c r="COS845" s="120"/>
      <c r="COT845" s="120"/>
      <c r="COU845" s="120"/>
      <c r="COV845" s="120"/>
      <c r="COW845" s="120"/>
      <c r="COX845" s="120"/>
      <c r="COY845" s="120"/>
      <c r="COZ845" s="120"/>
      <c r="CPA845" s="120"/>
      <c r="CPB845" s="120"/>
      <c r="CPC845" s="120"/>
      <c r="CPD845" s="120"/>
      <c r="CPE845" s="120"/>
      <c r="CPF845" s="120"/>
      <c r="CPG845" s="120"/>
      <c r="CPH845" s="120"/>
      <c r="CPI845" s="120"/>
      <c r="CPJ845" s="120"/>
      <c r="CPK845" s="120"/>
      <c r="CPL845" s="120"/>
      <c r="CPM845" s="120"/>
      <c r="CPN845" s="120"/>
      <c r="CPO845" s="120"/>
      <c r="CPP845" s="120"/>
      <c r="CPQ845" s="120"/>
      <c r="CPR845" s="120"/>
      <c r="CPS845" s="120"/>
      <c r="CPT845" s="120"/>
      <c r="CPU845" s="120"/>
      <c r="CPV845" s="120"/>
      <c r="CPW845" s="120"/>
      <c r="CPX845" s="120"/>
      <c r="CPY845" s="120"/>
      <c r="CPZ845" s="120"/>
      <c r="CQA845" s="120"/>
      <c r="CQB845" s="120"/>
      <c r="CQC845" s="120"/>
      <c r="CQD845" s="120"/>
      <c r="CQE845" s="120"/>
      <c r="CQF845" s="120"/>
      <c r="CQG845" s="120"/>
      <c r="CQH845" s="120"/>
      <c r="CQI845" s="120"/>
      <c r="CQJ845" s="120"/>
      <c r="CQK845" s="120"/>
      <c r="CQL845" s="120"/>
      <c r="CQM845" s="120"/>
      <c r="CQN845" s="120"/>
      <c r="CQO845" s="120"/>
      <c r="CQP845" s="120"/>
      <c r="CQQ845" s="120"/>
      <c r="CQR845" s="120"/>
      <c r="CQS845" s="120"/>
      <c r="CQT845" s="120"/>
      <c r="CQU845" s="120"/>
      <c r="CQV845" s="120"/>
      <c r="CQW845" s="120"/>
      <c r="CQX845" s="120"/>
      <c r="CQY845" s="120"/>
      <c r="CQZ845" s="120"/>
      <c r="CRA845" s="120"/>
      <c r="CRB845" s="120"/>
      <c r="CRC845" s="120"/>
      <c r="CRD845" s="120"/>
      <c r="CRE845" s="120"/>
      <c r="CRF845" s="120"/>
      <c r="CRG845" s="120"/>
      <c r="CRH845" s="120"/>
      <c r="CRI845" s="120"/>
      <c r="CRJ845" s="120"/>
      <c r="CRK845" s="120"/>
      <c r="CRL845" s="120"/>
      <c r="CRM845" s="120"/>
      <c r="CRN845" s="120"/>
      <c r="CRO845" s="120"/>
      <c r="CRP845" s="120"/>
      <c r="CRQ845" s="120"/>
      <c r="CRR845" s="120"/>
      <c r="CRS845" s="120"/>
      <c r="CRT845" s="120"/>
      <c r="CRU845" s="120"/>
      <c r="CRV845" s="120"/>
      <c r="CRW845" s="120"/>
      <c r="CRX845" s="120"/>
      <c r="CRY845" s="120"/>
      <c r="CRZ845" s="120"/>
      <c r="CSA845" s="120"/>
      <c r="CSB845" s="120"/>
      <c r="CSC845" s="120"/>
      <c r="CSD845" s="120"/>
      <c r="CSE845" s="120"/>
      <c r="CSF845" s="120"/>
      <c r="CSG845" s="120"/>
      <c r="CSH845" s="120"/>
      <c r="CSI845" s="120"/>
      <c r="CSJ845" s="120"/>
      <c r="CSK845" s="120"/>
      <c r="CSL845" s="120"/>
      <c r="CSM845" s="120"/>
      <c r="CSN845" s="120"/>
      <c r="CSO845" s="120"/>
      <c r="CSP845" s="120"/>
      <c r="CSQ845" s="120"/>
      <c r="CSR845" s="120"/>
      <c r="CSS845" s="120"/>
      <c r="CST845" s="120"/>
      <c r="CSU845" s="120"/>
      <c r="CSV845" s="120"/>
      <c r="CSW845" s="120"/>
      <c r="CSX845" s="120"/>
      <c r="CSY845" s="120"/>
      <c r="CSZ845" s="120"/>
      <c r="CTA845" s="120"/>
      <c r="CTB845" s="120"/>
      <c r="CTC845" s="120"/>
      <c r="CTD845" s="120"/>
      <c r="CTE845" s="120"/>
      <c r="CTF845" s="120"/>
      <c r="CTG845" s="120"/>
      <c r="CTH845" s="120"/>
      <c r="CTI845" s="120"/>
      <c r="CTJ845" s="120"/>
      <c r="CTK845" s="120"/>
      <c r="CTL845" s="120"/>
      <c r="CTM845" s="120"/>
      <c r="CTN845" s="120"/>
      <c r="CTO845" s="120"/>
      <c r="CTP845" s="120"/>
      <c r="CTQ845" s="120"/>
      <c r="CTR845" s="120"/>
      <c r="CTS845" s="120"/>
      <c r="CTT845" s="120"/>
      <c r="CTU845" s="120"/>
      <c r="CTV845" s="120"/>
      <c r="CTW845" s="120"/>
      <c r="CTX845" s="120"/>
      <c r="CTY845" s="120"/>
      <c r="CTZ845" s="120"/>
      <c r="CUA845" s="120"/>
      <c r="CUB845" s="120"/>
      <c r="CUC845" s="120"/>
      <c r="CUD845" s="120"/>
      <c r="CUE845" s="120"/>
      <c r="CUF845" s="120"/>
      <c r="CUG845" s="120"/>
      <c r="CUH845" s="120"/>
      <c r="CUI845" s="120"/>
      <c r="CUJ845" s="120"/>
      <c r="CUK845" s="120"/>
      <c r="CUL845" s="120"/>
      <c r="CUM845" s="120"/>
      <c r="CUN845" s="120"/>
      <c r="CUO845" s="120"/>
      <c r="CUP845" s="120"/>
      <c r="CUQ845" s="120"/>
      <c r="CUR845" s="120"/>
      <c r="CUS845" s="120"/>
      <c r="CUT845" s="120"/>
      <c r="CUU845" s="120"/>
      <c r="CUV845" s="120"/>
      <c r="CUW845" s="120"/>
      <c r="CUX845" s="120"/>
      <c r="CUY845" s="120"/>
      <c r="CUZ845" s="120"/>
      <c r="CVA845" s="120"/>
      <c r="CVB845" s="120"/>
      <c r="CVC845" s="120"/>
      <c r="CVD845" s="120"/>
      <c r="CVE845" s="120"/>
      <c r="CVF845" s="120"/>
      <c r="CVG845" s="120"/>
      <c r="CVH845" s="120"/>
      <c r="CVI845" s="120"/>
      <c r="CVJ845" s="120"/>
      <c r="CVK845" s="120"/>
      <c r="CVL845" s="120"/>
      <c r="CVM845" s="120"/>
      <c r="CVN845" s="120"/>
      <c r="CVO845" s="120"/>
      <c r="CVP845" s="120"/>
      <c r="CVQ845" s="120"/>
      <c r="CVR845" s="120"/>
      <c r="CVS845" s="120"/>
      <c r="CVT845" s="120"/>
      <c r="CVU845" s="120"/>
      <c r="CVV845" s="120"/>
      <c r="CVW845" s="120"/>
      <c r="CVX845" s="120"/>
      <c r="CVY845" s="120"/>
      <c r="CVZ845" s="120"/>
      <c r="CWA845" s="120"/>
      <c r="CWB845" s="120"/>
      <c r="CWC845" s="120"/>
      <c r="CWD845" s="120"/>
      <c r="CWE845" s="120"/>
      <c r="CWF845" s="120"/>
      <c r="CWG845" s="120"/>
      <c r="CWH845" s="120"/>
      <c r="CWI845" s="120"/>
      <c r="CWJ845" s="120"/>
      <c r="CWK845" s="120"/>
      <c r="CWL845" s="120"/>
      <c r="CWM845" s="120"/>
      <c r="CWN845" s="120"/>
      <c r="CWO845" s="120"/>
      <c r="CWP845" s="120"/>
      <c r="CWQ845" s="120"/>
      <c r="CWR845" s="120"/>
      <c r="CWS845" s="120"/>
      <c r="CWT845" s="120"/>
      <c r="CWU845" s="120"/>
      <c r="CWV845" s="120"/>
      <c r="CWW845" s="120"/>
      <c r="CWX845" s="120"/>
      <c r="CWY845" s="120"/>
      <c r="CWZ845" s="120"/>
      <c r="CXA845" s="120"/>
      <c r="CXB845" s="120"/>
      <c r="CXC845" s="120"/>
      <c r="CXD845" s="120"/>
      <c r="CXE845" s="120"/>
      <c r="CXF845" s="120"/>
      <c r="CXG845" s="120"/>
      <c r="CXH845" s="120"/>
      <c r="CXI845" s="120"/>
      <c r="CXJ845" s="120"/>
      <c r="CXK845" s="120"/>
      <c r="CXL845" s="120"/>
      <c r="CXM845" s="120"/>
      <c r="CXN845" s="120"/>
      <c r="CXO845" s="120"/>
      <c r="CXP845" s="120"/>
      <c r="CXQ845" s="120"/>
      <c r="CXR845" s="120"/>
      <c r="CXS845" s="120"/>
      <c r="CXT845" s="120"/>
      <c r="CXU845" s="120"/>
      <c r="CXV845" s="120"/>
      <c r="CXW845" s="120"/>
      <c r="CXX845" s="120"/>
      <c r="CXY845" s="120"/>
      <c r="CXZ845" s="120"/>
      <c r="CYA845" s="120"/>
      <c r="CYB845" s="120"/>
      <c r="CYC845" s="120"/>
      <c r="CYD845" s="120"/>
      <c r="CYE845" s="120"/>
      <c r="CYF845" s="120"/>
      <c r="CYG845" s="120"/>
      <c r="CYH845" s="120"/>
      <c r="CYI845" s="120"/>
      <c r="CYJ845" s="120"/>
      <c r="CYK845" s="120"/>
      <c r="CYL845" s="120"/>
      <c r="CYM845" s="120"/>
      <c r="CYN845" s="120"/>
      <c r="CYO845" s="120"/>
      <c r="CYP845" s="120"/>
      <c r="CYQ845" s="120"/>
      <c r="CYR845" s="120"/>
      <c r="CYS845" s="120"/>
      <c r="CYT845" s="120"/>
      <c r="CYU845" s="120"/>
      <c r="CYV845" s="120"/>
      <c r="CYW845" s="120"/>
      <c r="CYX845" s="120"/>
      <c r="CYY845" s="120"/>
      <c r="CYZ845" s="120"/>
      <c r="CZA845" s="120"/>
      <c r="CZB845" s="120"/>
      <c r="CZC845" s="120"/>
      <c r="CZD845" s="120"/>
      <c r="CZE845" s="120"/>
      <c r="CZF845" s="120"/>
      <c r="CZG845" s="120"/>
      <c r="CZH845" s="120"/>
      <c r="CZI845" s="120"/>
      <c r="CZJ845" s="120"/>
      <c r="CZK845" s="120"/>
      <c r="CZL845" s="120"/>
      <c r="CZM845" s="120"/>
      <c r="CZN845" s="120"/>
      <c r="CZO845" s="120"/>
      <c r="CZP845" s="120"/>
      <c r="CZQ845" s="120"/>
      <c r="CZR845" s="120"/>
      <c r="CZS845" s="120"/>
      <c r="CZT845" s="120"/>
      <c r="CZU845" s="120"/>
      <c r="CZV845" s="120"/>
      <c r="CZW845" s="120"/>
      <c r="CZX845" s="120"/>
      <c r="CZY845" s="120"/>
      <c r="CZZ845" s="120"/>
      <c r="DAA845" s="120"/>
      <c r="DAB845" s="120"/>
      <c r="DAC845" s="120"/>
      <c r="DAD845" s="120"/>
      <c r="DAE845" s="120"/>
      <c r="DAF845" s="120"/>
      <c r="DAG845" s="120"/>
      <c r="DAH845" s="120"/>
      <c r="DAI845" s="120"/>
      <c r="DAJ845" s="120"/>
      <c r="DAK845" s="120"/>
      <c r="DAL845" s="120"/>
      <c r="DAM845" s="120"/>
      <c r="DAN845" s="120"/>
      <c r="DAO845" s="120"/>
      <c r="DAP845" s="120"/>
      <c r="DAQ845" s="120"/>
      <c r="DAR845" s="120"/>
      <c r="DAS845" s="120"/>
      <c r="DAT845" s="120"/>
      <c r="DAU845" s="120"/>
      <c r="DAV845" s="120"/>
      <c r="DAW845" s="120"/>
      <c r="DAX845" s="120"/>
      <c r="DAY845" s="120"/>
      <c r="DAZ845" s="120"/>
      <c r="DBA845" s="120"/>
      <c r="DBB845" s="120"/>
      <c r="DBC845" s="120"/>
      <c r="DBD845" s="120"/>
      <c r="DBE845" s="120"/>
      <c r="DBF845" s="120"/>
      <c r="DBG845" s="120"/>
      <c r="DBH845" s="120"/>
      <c r="DBI845" s="120"/>
      <c r="DBJ845" s="120"/>
      <c r="DBK845" s="120"/>
      <c r="DBL845" s="120"/>
      <c r="DBM845" s="120"/>
      <c r="DBN845" s="120"/>
      <c r="DBO845" s="120"/>
      <c r="DBP845" s="120"/>
      <c r="DBQ845" s="120"/>
      <c r="DBR845" s="120"/>
      <c r="DBS845" s="120"/>
      <c r="DBT845" s="120"/>
      <c r="DBU845" s="120"/>
      <c r="DBV845" s="120"/>
      <c r="DBW845" s="120"/>
      <c r="DBX845" s="120"/>
      <c r="DBY845" s="120"/>
      <c r="DBZ845" s="120"/>
      <c r="DCA845" s="120"/>
      <c r="DCB845" s="120"/>
      <c r="DCC845" s="120"/>
      <c r="DCD845" s="120"/>
      <c r="DCE845" s="120"/>
      <c r="DCF845" s="120"/>
      <c r="DCG845" s="120"/>
      <c r="DCH845" s="120"/>
      <c r="DCI845" s="120"/>
      <c r="DCJ845" s="120"/>
      <c r="DCK845" s="120"/>
      <c r="DCL845" s="120"/>
      <c r="DCM845" s="120"/>
      <c r="DCN845" s="120"/>
      <c r="DCO845" s="120"/>
      <c r="DCP845" s="120"/>
      <c r="DCQ845" s="120"/>
      <c r="DCR845" s="120"/>
      <c r="DCS845" s="120"/>
      <c r="DCT845" s="120"/>
      <c r="DCU845" s="120"/>
      <c r="DCV845" s="120"/>
      <c r="DCW845" s="120"/>
      <c r="DCX845" s="120"/>
      <c r="DCY845" s="120"/>
      <c r="DCZ845" s="120"/>
      <c r="DDA845" s="120"/>
      <c r="DDB845" s="120"/>
      <c r="DDC845" s="120"/>
      <c r="DDD845" s="120"/>
      <c r="DDE845" s="120"/>
      <c r="DDF845" s="120"/>
      <c r="DDG845" s="120"/>
      <c r="DDH845" s="120"/>
      <c r="DDI845" s="120"/>
      <c r="DDJ845" s="120"/>
      <c r="DDK845" s="120"/>
      <c r="DDL845" s="120"/>
      <c r="DDM845" s="120"/>
      <c r="DDN845" s="120"/>
      <c r="DDO845" s="120"/>
      <c r="DDP845" s="120"/>
      <c r="DDQ845" s="120"/>
      <c r="DDR845" s="120"/>
      <c r="DDS845" s="120"/>
      <c r="DDT845" s="120"/>
      <c r="DDU845" s="120"/>
      <c r="DDV845" s="120"/>
      <c r="DDW845" s="120"/>
      <c r="DDX845" s="120"/>
      <c r="DDY845" s="120"/>
      <c r="DDZ845" s="120"/>
      <c r="DEA845" s="120"/>
      <c r="DEB845" s="120"/>
      <c r="DEC845" s="120"/>
      <c r="DED845" s="120"/>
      <c r="DEE845" s="120"/>
      <c r="DEF845" s="120"/>
      <c r="DEG845" s="120"/>
      <c r="DEH845" s="120"/>
      <c r="DEI845" s="120"/>
      <c r="DEJ845" s="120"/>
      <c r="DEK845" s="120"/>
      <c r="DEL845" s="120"/>
      <c r="DEM845" s="120"/>
      <c r="DEN845" s="120"/>
      <c r="DEO845" s="120"/>
      <c r="DEP845" s="120"/>
      <c r="DEQ845" s="120"/>
      <c r="DER845" s="120"/>
      <c r="DES845" s="120"/>
      <c r="DET845" s="120"/>
      <c r="DEU845" s="120"/>
      <c r="DEV845" s="120"/>
      <c r="DEW845" s="120"/>
      <c r="DEX845" s="120"/>
      <c r="DEY845" s="120"/>
      <c r="DEZ845" s="120"/>
      <c r="DFA845" s="120"/>
      <c r="DFB845" s="120"/>
      <c r="DFC845" s="120"/>
      <c r="DFD845" s="120"/>
      <c r="DFE845" s="120"/>
      <c r="DFF845" s="120"/>
      <c r="DFG845" s="120"/>
      <c r="DFH845" s="120"/>
      <c r="DFI845" s="120"/>
      <c r="DFJ845" s="120"/>
      <c r="DFK845" s="120"/>
      <c r="DFL845" s="120"/>
      <c r="DFM845" s="120"/>
      <c r="DFN845" s="120"/>
      <c r="DFO845" s="120"/>
      <c r="DFP845" s="120"/>
      <c r="DFQ845" s="120"/>
      <c r="DFR845" s="120"/>
      <c r="DFS845" s="120"/>
      <c r="DFT845" s="120"/>
      <c r="DFU845" s="120"/>
      <c r="DFV845" s="120"/>
      <c r="DFW845" s="120"/>
      <c r="DFX845" s="120"/>
      <c r="DFY845" s="120"/>
      <c r="DFZ845" s="120"/>
      <c r="DGA845" s="120"/>
      <c r="DGB845" s="120"/>
      <c r="DGC845" s="120"/>
      <c r="DGD845" s="120"/>
      <c r="DGE845" s="120"/>
      <c r="DGF845" s="120"/>
      <c r="DGG845" s="120"/>
      <c r="DGH845" s="120"/>
      <c r="DGI845" s="120"/>
      <c r="DGJ845" s="120"/>
      <c r="DGK845" s="120"/>
      <c r="DGL845" s="120"/>
      <c r="DGM845" s="120"/>
      <c r="DGN845" s="120"/>
      <c r="DGO845" s="120"/>
      <c r="DGP845" s="120"/>
      <c r="DGQ845" s="120"/>
      <c r="DGR845" s="120"/>
      <c r="DGS845" s="120"/>
      <c r="DGT845" s="120"/>
      <c r="DGU845" s="120"/>
      <c r="DGV845" s="120"/>
      <c r="DGW845" s="120"/>
      <c r="DGX845" s="120"/>
      <c r="DGY845" s="120"/>
      <c r="DGZ845" s="120"/>
      <c r="DHA845" s="120"/>
      <c r="DHB845" s="120"/>
      <c r="DHC845" s="120"/>
      <c r="DHD845" s="120"/>
      <c r="DHE845" s="120"/>
      <c r="DHF845" s="120"/>
      <c r="DHG845" s="120"/>
      <c r="DHH845" s="120"/>
      <c r="DHI845" s="120"/>
      <c r="DHJ845" s="120"/>
      <c r="DHK845" s="120"/>
      <c r="DHL845" s="120"/>
      <c r="DHM845" s="120"/>
      <c r="DHN845" s="120"/>
      <c r="DHO845" s="120"/>
      <c r="DHP845" s="120"/>
      <c r="DHQ845" s="120"/>
      <c r="DHR845" s="120"/>
      <c r="DHS845" s="120"/>
      <c r="DHT845" s="120"/>
      <c r="DHU845" s="120"/>
      <c r="DHV845" s="120"/>
      <c r="DHW845" s="120"/>
      <c r="DHX845" s="120"/>
      <c r="DHY845" s="120"/>
      <c r="DHZ845" s="120"/>
      <c r="DIA845" s="120"/>
      <c r="DIB845" s="120"/>
      <c r="DIC845" s="120"/>
      <c r="DID845" s="120"/>
      <c r="DIE845" s="120"/>
      <c r="DIF845" s="120"/>
      <c r="DIG845" s="120"/>
      <c r="DIH845" s="120"/>
      <c r="DII845" s="120"/>
      <c r="DIJ845" s="120"/>
      <c r="DIK845" s="120"/>
      <c r="DIL845" s="120"/>
      <c r="DIM845" s="120"/>
      <c r="DIN845" s="120"/>
      <c r="DIO845" s="120"/>
      <c r="DIP845" s="120"/>
      <c r="DIQ845" s="120"/>
      <c r="DIR845" s="120"/>
      <c r="DIS845" s="120"/>
      <c r="DIT845" s="120"/>
      <c r="DIU845" s="120"/>
      <c r="DIV845" s="120"/>
      <c r="DIW845" s="120"/>
      <c r="DIX845" s="120"/>
      <c r="DIY845" s="120"/>
      <c r="DIZ845" s="120"/>
      <c r="DJA845" s="120"/>
      <c r="DJB845" s="120"/>
      <c r="DJC845" s="120"/>
      <c r="DJD845" s="120"/>
      <c r="DJE845" s="120"/>
      <c r="DJF845" s="120"/>
      <c r="DJG845" s="120"/>
      <c r="DJH845" s="120"/>
      <c r="DJI845" s="120"/>
      <c r="DJJ845" s="120"/>
      <c r="DJK845" s="120"/>
      <c r="DJL845" s="120"/>
      <c r="DJM845" s="120"/>
      <c r="DJN845" s="120"/>
      <c r="DJO845" s="120"/>
      <c r="DJP845" s="120"/>
      <c r="DJQ845" s="120"/>
      <c r="DJR845" s="120"/>
      <c r="DJS845" s="120"/>
      <c r="DJT845" s="120"/>
      <c r="DJU845" s="120"/>
      <c r="DJV845" s="120"/>
      <c r="DJW845" s="120"/>
      <c r="DJX845" s="120"/>
      <c r="DJY845" s="120"/>
      <c r="DJZ845" s="120"/>
      <c r="DKA845" s="120"/>
      <c r="DKB845" s="120"/>
      <c r="DKC845" s="120"/>
      <c r="DKD845" s="120"/>
      <c r="DKE845" s="120"/>
      <c r="DKF845" s="120"/>
      <c r="DKG845" s="120"/>
      <c r="DKH845" s="120"/>
      <c r="DKI845" s="120"/>
      <c r="DKJ845" s="120"/>
      <c r="DKK845" s="120"/>
      <c r="DKL845" s="120"/>
      <c r="DKM845" s="120"/>
      <c r="DKN845" s="120"/>
      <c r="DKO845" s="120"/>
      <c r="DKP845" s="120"/>
      <c r="DKQ845" s="120"/>
      <c r="DKR845" s="120"/>
      <c r="DKS845" s="120"/>
      <c r="DKT845" s="120"/>
      <c r="DKU845" s="120"/>
      <c r="DKV845" s="120"/>
      <c r="DKW845" s="120"/>
      <c r="DKX845" s="120"/>
      <c r="DKY845" s="120"/>
      <c r="DKZ845" s="120"/>
      <c r="DLA845" s="120"/>
      <c r="DLB845" s="120"/>
      <c r="DLC845" s="120"/>
      <c r="DLD845" s="120"/>
      <c r="DLE845" s="120"/>
      <c r="DLF845" s="120"/>
      <c r="DLG845" s="120"/>
      <c r="DLH845" s="120"/>
      <c r="DLI845" s="120"/>
      <c r="DLJ845" s="120"/>
      <c r="DLK845" s="120"/>
      <c r="DLL845" s="120"/>
      <c r="DLM845" s="120"/>
      <c r="DLN845" s="120"/>
      <c r="DLO845" s="120"/>
      <c r="DLP845" s="120"/>
      <c r="DLQ845" s="120"/>
      <c r="DLR845" s="120"/>
      <c r="DLS845" s="120"/>
      <c r="DLT845" s="120"/>
      <c r="DLU845" s="120"/>
      <c r="DLV845" s="120"/>
      <c r="DLW845" s="120"/>
      <c r="DLX845" s="120"/>
      <c r="DLY845" s="120"/>
      <c r="DLZ845" s="120"/>
      <c r="DMA845" s="120"/>
      <c r="DMB845" s="120"/>
      <c r="DMC845" s="120"/>
      <c r="DMD845" s="120"/>
      <c r="DME845" s="120"/>
      <c r="DMF845" s="120"/>
      <c r="DMG845" s="120"/>
      <c r="DMH845" s="120"/>
      <c r="DMI845" s="120"/>
      <c r="DMJ845" s="120"/>
      <c r="DMK845" s="120"/>
      <c r="DML845" s="120"/>
      <c r="DMM845" s="120"/>
      <c r="DMN845" s="120"/>
      <c r="DMO845" s="120"/>
      <c r="DMP845" s="120"/>
      <c r="DMQ845" s="120"/>
      <c r="DMR845" s="120"/>
      <c r="DMS845" s="120"/>
      <c r="DMT845" s="120"/>
      <c r="DMU845" s="120"/>
      <c r="DMV845" s="120"/>
      <c r="DMW845" s="120"/>
      <c r="DMX845" s="120"/>
      <c r="DMY845" s="120"/>
      <c r="DMZ845" s="120"/>
      <c r="DNA845" s="120"/>
      <c r="DNB845" s="120"/>
      <c r="DNC845" s="120"/>
      <c r="DND845" s="120"/>
      <c r="DNE845" s="120"/>
      <c r="DNF845" s="120"/>
      <c r="DNG845" s="120"/>
      <c r="DNH845" s="120"/>
      <c r="DNI845" s="120"/>
      <c r="DNJ845" s="120"/>
      <c r="DNK845" s="120"/>
      <c r="DNL845" s="120"/>
      <c r="DNM845" s="120"/>
      <c r="DNN845" s="120"/>
      <c r="DNO845" s="120"/>
      <c r="DNP845" s="120"/>
      <c r="DNQ845" s="120"/>
      <c r="DNR845" s="120"/>
      <c r="DNS845" s="120"/>
      <c r="DNT845" s="120"/>
      <c r="DNU845" s="120"/>
      <c r="DNV845" s="120"/>
      <c r="DNW845" s="120"/>
      <c r="DNX845" s="120"/>
      <c r="DNY845" s="120"/>
      <c r="DNZ845" s="120"/>
      <c r="DOA845" s="120"/>
      <c r="DOB845" s="120"/>
      <c r="DOC845" s="120"/>
      <c r="DOD845" s="120"/>
      <c r="DOE845" s="120"/>
      <c r="DOF845" s="120"/>
      <c r="DOG845" s="120"/>
      <c r="DOH845" s="120"/>
      <c r="DOI845" s="120"/>
      <c r="DOJ845" s="120"/>
      <c r="DOK845" s="120"/>
      <c r="DOL845" s="120"/>
      <c r="DOM845" s="120"/>
      <c r="DON845" s="120"/>
      <c r="DOO845" s="120"/>
      <c r="DOP845" s="120"/>
      <c r="DOQ845" s="120"/>
      <c r="DOR845" s="120"/>
      <c r="DOS845" s="120"/>
      <c r="DOT845" s="120"/>
      <c r="DOU845" s="120"/>
      <c r="DOV845" s="120"/>
      <c r="DOW845" s="120"/>
      <c r="DOX845" s="120"/>
      <c r="DOY845" s="120"/>
      <c r="DOZ845" s="120"/>
      <c r="DPA845" s="120"/>
      <c r="DPB845" s="120"/>
      <c r="DPC845" s="120"/>
      <c r="DPD845" s="120"/>
      <c r="DPE845" s="120"/>
      <c r="DPF845" s="120"/>
      <c r="DPG845" s="120"/>
      <c r="DPH845" s="120"/>
      <c r="DPI845" s="120"/>
      <c r="DPJ845" s="120"/>
      <c r="DPK845" s="120"/>
      <c r="DPL845" s="120"/>
      <c r="DPM845" s="120"/>
      <c r="DPN845" s="120"/>
      <c r="DPO845" s="120"/>
      <c r="DPP845" s="120"/>
      <c r="DPQ845" s="120"/>
      <c r="DPR845" s="120"/>
      <c r="DPS845" s="120"/>
      <c r="DPT845" s="120"/>
      <c r="DPU845" s="120"/>
      <c r="DPV845" s="120"/>
      <c r="DPW845" s="120"/>
      <c r="DPX845" s="120"/>
      <c r="DPY845" s="120"/>
      <c r="DPZ845" s="120"/>
      <c r="DQA845" s="120"/>
      <c r="DQB845" s="120"/>
      <c r="DQC845" s="120"/>
      <c r="DQD845" s="120"/>
      <c r="DQE845" s="120"/>
      <c r="DQF845" s="120"/>
      <c r="DQG845" s="120"/>
      <c r="DQH845" s="120"/>
      <c r="DQI845" s="120"/>
      <c r="DQJ845" s="120"/>
      <c r="DQK845" s="120"/>
      <c r="DQL845" s="120"/>
      <c r="DQM845" s="120"/>
      <c r="DQN845" s="120"/>
      <c r="DQO845" s="120"/>
      <c r="DQP845" s="120"/>
      <c r="DQQ845" s="120"/>
      <c r="DQR845" s="120"/>
      <c r="DQS845" s="120"/>
      <c r="DQT845" s="120"/>
      <c r="DQU845" s="120"/>
      <c r="DQV845" s="120"/>
      <c r="DQW845" s="120"/>
      <c r="DQX845" s="120"/>
      <c r="DQY845" s="120"/>
      <c r="DQZ845" s="120"/>
      <c r="DRA845" s="120"/>
      <c r="DRB845" s="120"/>
      <c r="DRC845" s="120"/>
      <c r="DRD845" s="120"/>
      <c r="DRE845" s="120"/>
      <c r="DRF845" s="120"/>
      <c r="DRG845" s="120"/>
      <c r="DRH845" s="120"/>
      <c r="DRI845" s="120"/>
      <c r="DRJ845" s="120"/>
      <c r="DRK845" s="120"/>
      <c r="DRL845" s="120"/>
      <c r="DRM845" s="120"/>
      <c r="DRN845" s="120"/>
      <c r="DRO845" s="120"/>
      <c r="DRP845" s="120"/>
      <c r="DRQ845" s="120"/>
      <c r="DRR845" s="120"/>
      <c r="DRS845" s="120"/>
      <c r="DRT845" s="120"/>
      <c r="DRU845" s="120"/>
      <c r="DRV845" s="120"/>
      <c r="DRW845" s="120"/>
      <c r="DRX845" s="120"/>
      <c r="DRY845" s="120"/>
      <c r="DRZ845" s="120"/>
      <c r="DSA845" s="120"/>
      <c r="DSB845" s="120"/>
      <c r="DSC845" s="120"/>
      <c r="DSD845" s="120"/>
      <c r="DSE845" s="120"/>
      <c r="DSF845" s="120"/>
      <c r="DSG845" s="120"/>
      <c r="DSH845" s="120"/>
      <c r="DSI845" s="120"/>
      <c r="DSJ845" s="120"/>
      <c r="DSK845" s="120"/>
      <c r="DSL845" s="120"/>
      <c r="DSM845" s="120"/>
      <c r="DSN845" s="120"/>
      <c r="DSO845" s="120"/>
      <c r="DSP845" s="120"/>
      <c r="DSQ845" s="120"/>
      <c r="DSR845" s="120"/>
      <c r="DSS845" s="120"/>
      <c r="DST845" s="120"/>
      <c r="DSU845" s="120"/>
      <c r="DSV845" s="120"/>
      <c r="DSW845" s="120"/>
      <c r="DSX845" s="120"/>
      <c r="DSY845" s="120"/>
      <c r="DSZ845" s="120"/>
      <c r="DTA845" s="120"/>
      <c r="DTB845" s="120"/>
      <c r="DTC845" s="120"/>
      <c r="DTD845" s="120"/>
      <c r="DTE845" s="120"/>
      <c r="DTF845" s="120"/>
      <c r="DTG845" s="120"/>
      <c r="DTH845" s="120"/>
      <c r="DTI845" s="120"/>
      <c r="DTJ845" s="120"/>
      <c r="DTK845" s="120"/>
      <c r="DTL845" s="120"/>
      <c r="DTM845" s="120"/>
      <c r="DTN845" s="120"/>
      <c r="DTO845" s="120"/>
      <c r="DTP845" s="120"/>
      <c r="DTQ845" s="120"/>
      <c r="DTR845" s="120"/>
      <c r="DTS845" s="120"/>
      <c r="DTT845" s="120"/>
      <c r="DTU845" s="120"/>
      <c r="DTV845" s="120"/>
      <c r="DTW845" s="120"/>
      <c r="DTX845" s="120"/>
      <c r="DTY845" s="120"/>
      <c r="DTZ845" s="120"/>
      <c r="DUA845" s="120"/>
      <c r="DUB845" s="120"/>
      <c r="DUC845" s="120"/>
      <c r="DUD845" s="120"/>
      <c r="DUE845" s="120"/>
      <c r="DUF845" s="120"/>
      <c r="DUG845" s="120"/>
      <c r="DUH845" s="120"/>
      <c r="DUI845" s="120"/>
      <c r="DUJ845" s="120"/>
      <c r="DUK845" s="120"/>
      <c r="DUL845" s="120"/>
      <c r="DUM845" s="120"/>
      <c r="DUN845" s="120"/>
      <c r="DUO845" s="120"/>
      <c r="DUP845" s="120"/>
      <c r="DUQ845" s="120"/>
      <c r="DUR845" s="120"/>
      <c r="DUS845" s="120"/>
      <c r="DUT845" s="120"/>
      <c r="DUU845" s="120"/>
      <c r="DUV845" s="120"/>
      <c r="DUW845" s="120"/>
      <c r="DUX845" s="120"/>
      <c r="DUY845" s="120"/>
      <c r="DUZ845" s="120"/>
      <c r="DVA845" s="120"/>
      <c r="DVB845" s="120"/>
      <c r="DVC845" s="120"/>
      <c r="DVD845" s="120"/>
      <c r="DVE845" s="120"/>
      <c r="DVF845" s="120"/>
      <c r="DVG845" s="120"/>
      <c r="DVH845" s="120"/>
      <c r="DVI845" s="120"/>
      <c r="DVJ845" s="120"/>
      <c r="DVK845" s="120"/>
      <c r="DVL845" s="120"/>
      <c r="DVM845" s="120"/>
      <c r="DVN845" s="120"/>
      <c r="DVO845" s="120"/>
      <c r="DVP845" s="120"/>
      <c r="DVQ845" s="120"/>
      <c r="DVR845" s="120"/>
      <c r="DVS845" s="120"/>
      <c r="DVT845" s="120"/>
      <c r="DVU845" s="120"/>
      <c r="DVV845" s="120"/>
      <c r="DVW845" s="120"/>
      <c r="DVX845" s="120"/>
      <c r="DVY845" s="120"/>
      <c r="DVZ845" s="120"/>
      <c r="DWA845" s="120"/>
      <c r="DWB845" s="120"/>
      <c r="DWC845" s="120"/>
      <c r="DWD845" s="120"/>
      <c r="DWE845" s="120"/>
      <c r="DWF845" s="120"/>
      <c r="DWG845" s="120"/>
      <c r="DWH845" s="120"/>
      <c r="DWI845" s="120"/>
      <c r="DWJ845" s="120"/>
      <c r="DWK845" s="120"/>
      <c r="DWL845" s="120"/>
      <c r="DWM845" s="120"/>
      <c r="DWN845" s="120"/>
      <c r="DWO845" s="120"/>
      <c r="DWP845" s="120"/>
      <c r="DWQ845" s="120"/>
      <c r="DWR845" s="120"/>
      <c r="DWS845" s="120"/>
      <c r="DWT845" s="120"/>
      <c r="DWU845" s="120"/>
      <c r="DWV845" s="120"/>
      <c r="DWW845" s="120"/>
      <c r="DWX845" s="120"/>
      <c r="DWY845" s="120"/>
      <c r="DWZ845" s="120"/>
      <c r="DXA845" s="120"/>
      <c r="DXB845" s="120"/>
      <c r="DXC845" s="120"/>
      <c r="DXD845" s="120"/>
      <c r="DXE845" s="120"/>
      <c r="DXF845" s="120"/>
      <c r="DXG845" s="120"/>
      <c r="DXH845" s="120"/>
      <c r="DXI845" s="120"/>
      <c r="DXJ845" s="120"/>
      <c r="DXK845" s="120"/>
      <c r="DXL845" s="120"/>
      <c r="DXM845" s="120"/>
      <c r="DXN845" s="120"/>
      <c r="DXO845" s="120"/>
      <c r="DXP845" s="120"/>
      <c r="DXQ845" s="120"/>
      <c r="DXR845" s="120"/>
      <c r="DXS845" s="120"/>
      <c r="DXT845" s="120"/>
      <c r="DXU845" s="120"/>
      <c r="DXV845" s="120"/>
      <c r="DXW845" s="120"/>
      <c r="DXX845" s="120"/>
      <c r="DXY845" s="120"/>
      <c r="DXZ845" s="120"/>
      <c r="DYA845" s="120"/>
      <c r="DYB845" s="120"/>
      <c r="DYC845" s="120"/>
      <c r="DYD845" s="120"/>
      <c r="DYE845" s="120"/>
      <c r="DYF845" s="120"/>
      <c r="DYG845" s="120"/>
      <c r="DYH845" s="120"/>
      <c r="DYI845" s="120"/>
      <c r="DYJ845" s="120"/>
      <c r="DYK845" s="120"/>
      <c r="DYL845" s="120"/>
      <c r="DYM845" s="120"/>
      <c r="DYN845" s="120"/>
      <c r="DYO845" s="120"/>
      <c r="DYP845" s="120"/>
      <c r="DYQ845" s="120"/>
      <c r="DYR845" s="120"/>
      <c r="DYS845" s="120"/>
      <c r="DYT845" s="120"/>
      <c r="DYU845" s="120"/>
      <c r="DYV845" s="120"/>
      <c r="DYW845" s="120"/>
      <c r="DYX845" s="120"/>
      <c r="DYY845" s="120"/>
      <c r="DYZ845" s="120"/>
      <c r="DZA845" s="120"/>
      <c r="DZB845" s="120"/>
      <c r="DZC845" s="120"/>
      <c r="DZD845" s="120"/>
      <c r="DZE845" s="120"/>
      <c r="DZF845" s="120"/>
      <c r="DZG845" s="120"/>
      <c r="DZH845" s="120"/>
      <c r="DZI845" s="120"/>
      <c r="DZJ845" s="120"/>
      <c r="DZK845" s="120"/>
      <c r="DZL845" s="120"/>
      <c r="DZM845" s="120"/>
      <c r="DZN845" s="120"/>
      <c r="DZO845" s="120"/>
      <c r="DZP845" s="120"/>
      <c r="DZQ845" s="120"/>
      <c r="DZR845" s="120"/>
      <c r="DZS845" s="120"/>
      <c r="DZT845" s="120"/>
      <c r="DZU845" s="120"/>
      <c r="DZV845" s="120"/>
      <c r="DZW845" s="120"/>
      <c r="DZX845" s="120"/>
      <c r="DZY845" s="120"/>
      <c r="DZZ845" s="120"/>
      <c r="EAA845" s="120"/>
      <c r="EAB845" s="120"/>
      <c r="EAC845" s="120"/>
      <c r="EAD845" s="120"/>
      <c r="EAE845" s="120"/>
      <c r="EAF845" s="120"/>
      <c r="EAG845" s="120"/>
      <c r="EAH845" s="120"/>
      <c r="EAI845" s="120"/>
      <c r="EAJ845" s="120"/>
      <c r="EAK845" s="120"/>
      <c r="EAL845" s="120"/>
      <c r="EAM845" s="120"/>
      <c r="EAN845" s="120"/>
      <c r="EAO845" s="120"/>
      <c r="EAP845" s="120"/>
      <c r="EAQ845" s="120"/>
      <c r="EAR845" s="120"/>
      <c r="EAS845" s="120"/>
      <c r="EAT845" s="120"/>
      <c r="EAU845" s="120"/>
      <c r="EAV845" s="120"/>
      <c r="EAW845" s="120"/>
      <c r="EAX845" s="120"/>
      <c r="EAY845" s="120"/>
      <c r="EAZ845" s="120"/>
      <c r="EBA845" s="120"/>
      <c r="EBB845" s="120"/>
      <c r="EBC845" s="120"/>
      <c r="EBD845" s="120"/>
      <c r="EBE845" s="120"/>
      <c r="EBF845" s="120"/>
      <c r="EBG845" s="120"/>
      <c r="EBH845" s="120"/>
      <c r="EBI845" s="120"/>
      <c r="EBJ845" s="120"/>
      <c r="EBK845" s="120"/>
      <c r="EBL845" s="120"/>
      <c r="EBM845" s="120"/>
      <c r="EBN845" s="120"/>
      <c r="EBO845" s="120"/>
      <c r="EBP845" s="120"/>
      <c r="EBQ845" s="120"/>
      <c r="EBR845" s="120"/>
      <c r="EBS845" s="120"/>
      <c r="EBT845" s="120"/>
      <c r="EBU845" s="120"/>
      <c r="EBV845" s="120"/>
      <c r="EBW845" s="120"/>
      <c r="EBX845" s="120"/>
      <c r="EBY845" s="120"/>
      <c r="EBZ845" s="120"/>
      <c r="ECA845" s="120"/>
      <c r="ECB845" s="120"/>
      <c r="ECC845" s="120"/>
      <c r="ECD845" s="120"/>
      <c r="ECE845" s="120"/>
      <c r="ECF845" s="120"/>
      <c r="ECG845" s="120"/>
      <c r="ECH845" s="120"/>
      <c r="ECI845" s="120"/>
      <c r="ECJ845" s="120"/>
      <c r="ECK845" s="120"/>
      <c r="ECL845" s="120"/>
      <c r="ECM845" s="120"/>
      <c r="ECN845" s="120"/>
      <c r="ECO845" s="120"/>
      <c r="ECP845" s="120"/>
      <c r="ECQ845" s="120"/>
      <c r="ECR845" s="120"/>
      <c r="ECS845" s="120"/>
      <c r="ECT845" s="120"/>
      <c r="ECU845" s="120"/>
      <c r="ECV845" s="120"/>
      <c r="ECW845" s="120"/>
      <c r="ECX845" s="120"/>
      <c r="ECY845" s="120"/>
      <c r="ECZ845" s="120"/>
      <c r="EDA845" s="120"/>
      <c r="EDB845" s="120"/>
      <c r="EDC845" s="120"/>
      <c r="EDD845" s="120"/>
      <c r="EDE845" s="120"/>
      <c r="EDF845" s="120"/>
      <c r="EDG845" s="120"/>
      <c r="EDH845" s="120"/>
      <c r="EDI845" s="120"/>
      <c r="EDJ845" s="120"/>
      <c r="EDK845" s="120"/>
      <c r="EDL845" s="120"/>
      <c r="EDM845" s="120"/>
      <c r="EDN845" s="120"/>
      <c r="EDO845" s="120"/>
      <c r="EDP845" s="120"/>
      <c r="EDQ845" s="120"/>
      <c r="EDR845" s="120"/>
      <c r="EDS845" s="120"/>
      <c r="EDT845" s="120"/>
      <c r="EDU845" s="120"/>
      <c r="EDV845" s="120"/>
      <c r="EDW845" s="120"/>
      <c r="EDX845" s="120"/>
      <c r="EDY845" s="120"/>
      <c r="EDZ845" s="120"/>
      <c r="EEA845" s="120"/>
      <c r="EEB845" s="120"/>
      <c r="EEC845" s="120"/>
      <c r="EED845" s="120"/>
      <c r="EEE845" s="120"/>
      <c r="EEF845" s="120"/>
      <c r="EEG845" s="120"/>
      <c r="EEH845" s="120"/>
      <c r="EEI845" s="120"/>
      <c r="EEJ845" s="120"/>
      <c r="EEK845" s="120"/>
      <c r="EEL845" s="120"/>
      <c r="EEM845" s="120"/>
      <c r="EEN845" s="120"/>
      <c r="EEO845" s="120"/>
      <c r="EEP845" s="120"/>
      <c r="EEQ845" s="120"/>
      <c r="EER845" s="120"/>
      <c r="EES845" s="120"/>
      <c r="EET845" s="120"/>
      <c r="EEU845" s="120"/>
      <c r="EEV845" s="120"/>
      <c r="EEW845" s="120"/>
      <c r="EEX845" s="120"/>
      <c r="EEY845" s="120"/>
      <c r="EEZ845" s="120"/>
      <c r="EFA845" s="120"/>
      <c r="EFB845" s="120"/>
      <c r="EFC845" s="120"/>
      <c r="EFD845" s="120"/>
      <c r="EFE845" s="120"/>
      <c r="EFF845" s="120"/>
      <c r="EFG845" s="120"/>
      <c r="EFH845" s="120"/>
      <c r="EFI845" s="120"/>
      <c r="EFJ845" s="120"/>
      <c r="EFK845" s="120"/>
      <c r="EFL845" s="120"/>
      <c r="EFM845" s="120"/>
      <c r="EFN845" s="120"/>
      <c r="EFO845" s="120"/>
      <c r="EFP845" s="120"/>
      <c r="EFQ845" s="120"/>
      <c r="EFR845" s="120"/>
      <c r="EFS845" s="120"/>
      <c r="EFT845" s="120"/>
      <c r="EFU845" s="120"/>
      <c r="EFV845" s="120"/>
      <c r="EFW845" s="120"/>
      <c r="EFX845" s="120"/>
      <c r="EFY845" s="120"/>
      <c r="EFZ845" s="120"/>
      <c r="EGA845" s="120"/>
      <c r="EGB845" s="120"/>
      <c r="EGC845" s="120"/>
      <c r="EGD845" s="120"/>
      <c r="EGE845" s="120"/>
      <c r="EGF845" s="120"/>
      <c r="EGG845" s="120"/>
      <c r="EGH845" s="120"/>
      <c r="EGI845" s="120"/>
      <c r="EGJ845" s="120"/>
      <c r="EGK845" s="120"/>
      <c r="EGL845" s="120"/>
      <c r="EGM845" s="120"/>
      <c r="EGN845" s="120"/>
      <c r="EGO845" s="120"/>
      <c r="EGP845" s="120"/>
      <c r="EGQ845" s="120"/>
      <c r="EGR845" s="120"/>
      <c r="EGS845" s="120"/>
      <c r="EGT845" s="120"/>
      <c r="EGU845" s="120"/>
      <c r="EGV845" s="120"/>
      <c r="EGW845" s="120"/>
      <c r="EGX845" s="120"/>
      <c r="EGY845" s="120"/>
      <c r="EGZ845" s="120"/>
      <c r="EHA845" s="120"/>
      <c r="EHB845" s="120"/>
      <c r="EHC845" s="120"/>
      <c r="EHD845" s="120"/>
      <c r="EHE845" s="120"/>
      <c r="EHF845" s="120"/>
      <c r="EHG845" s="120"/>
      <c r="EHH845" s="120"/>
      <c r="EHI845" s="120"/>
      <c r="EHJ845" s="120"/>
      <c r="EHK845" s="120"/>
      <c r="EHL845" s="120"/>
      <c r="EHM845" s="120"/>
      <c r="EHN845" s="120"/>
      <c r="EHO845" s="120"/>
      <c r="EHP845" s="120"/>
      <c r="EHQ845" s="120"/>
      <c r="EHR845" s="120"/>
      <c r="EHS845" s="120"/>
      <c r="EHT845" s="120"/>
      <c r="EHU845" s="120"/>
      <c r="EHV845" s="120"/>
      <c r="EHW845" s="120"/>
      <c r="EHX845" s="120"/>
      <c r="EHY845" s="120"/>
      <c r="EHZ845" s="120"/>
      <c r="EIA845" s="120"/>
      <c r="EIB845" s="120"/>
      <c r="EIC845" s="120"/>
      <c r="EID845" s="120"/>
      <c r="EIE845" s="120"/>
      <c r="EIF845" s="120"/>
      <c r="EIG845" s="120"/>
      <c r="EIH845" s="120"/>
      <c r="EII845" s="120"/>
      <c r="EIJ845" s="120"/>
      <c r="EIK845" s="120"/>
      <c r="EIL845" s="120"/>
      <c r="EIM845" s="120"/>
      <c r="EIN845" s="120"/>
      <c r="EIO845" s="120"/>
      <c r="EIP845" s="120"/>
      <c r="EIQ845" s="120"/>
      <c r="EIR845" s="120"/>
      <c r="EIS845" s="120"/>
      <c r="EIT845" s="120"/>
      <c r="EIU845" s="120"/>
      <c r="EIV845" s="120"/>
      <c r="EIW845" s="120"/>
      <c r="EIX845" s="120"/>
      <c r="EIY845" s="120"/>
      <c r="EIZ845" s="120"/>
      <c r="EJA845" s="120"/>
      <c r="EJB845" s="120"/>
      <c r="EJC845" s="120"/>
      <c r="EJD845" s="120"/>
      <c r="EJE845" s="120"/>
      <c r="EJF845" s="120"/>
      <c r="EJG845" s="120"/>
      <c r="EJH845" s="120"/>
      <c r="EJI845" s="120"/>
      <c r="EJJ845" s="120"/>
      <c r="EJK845" s="120"/>
      <c r="EJL845" s="120"/>
      <c r="EJM845" s="120"/>
      <c r="EJN845" s="120"/>
      <c r="EJO845" s="120"/>
      <c r="EJP845" s="120"/>
      <c r="EJQ845" s="120"/>
      <c r="EJR845" s="120"/>
      <c r="EJS845" s="120"/>
      <c r="EJT845" s="120"/>
      <c r="EJU845" s="120"/>
      <c r="EJV845" s="120"/>
      <c r="EJW845" s="120"/>
      <c r="EJX845" s="120"/>
      <c r="EJY845" s="120"/>
      <c r="EJZ845" s="120"/>
      <c r="EKA845" s="120"/>
      <c r="EKB845" s="120"/>
      <c r="EKC845" s="120"/>
      <c r="EKD845" s="120"/>
      <c r="EKE845" s="120"/>
      <c r="EKF845" s="120"/>
      <c r="EKG845" s="120"/>
      <c r="EKH845" s="120"/>
      <c r="EKI845" s="120"/>
      <c r="EKJ845" s="120"/>
      <c r="EKK845" s="120"/>
      <c r="EKL845" s="120"/>
      <c r="EKM845" s="120"/>
      <c r="EKN845" s="120"/>
      <c r="EKO845" s="120"/>
      <c r="EKP845" s="120"/>
      <c r="EKQ845" s="120"/>
      <c r="EKR845" s="120"/>
      <c r="EKS845" s="120"/>
      <c r="EKT845" s="120"/>
      <c r="EKU845" s="120"/>
      <c r="EKV845" s="120"/>
      <c r="EKW845" s="120"/>
      <c r="EKX845" s="120"/>
      <c r="EKY845" s="120"/>
      <c r="EKZ845" s="120"/>
      <c r="ELA845" s="120"/>
      <c r="ELB845" s="120"/>
      <c r="ELC845" s="120"/>
      <c r="ELD845" s="120"/>
      <c r="ELE845" s="120"/>
      <c r="ELF845" s="120"/>
      <c r="ELG845" s="120"/>
      <c r="ELH845" s="120"/>
      <c r="ELI845" s="120"/>
      <c r="ELJ845" s="120"/>
      <c r="ELK845" s="120"/>
      <c r="ELL845" s="120"/>
      <c r="ELM845" s="120"/>
      <c r="ELN845" s="120"/>
      <c r="ELO845" s="120"/>
      <c r="ELP845" s="120"/>
      <c r="ELQ845" s="120"/>
      <c r="ELR845" s="120"/>
      <c r="ELS845" s="120"/>
      <c r="ELT845" s="120"/>
      <c r="ELU845" s="120"/>
      <c r="ELV845" s="120"/>
      <c r="ELW845" s="120"/>
      <c r="ELX845" s="120"/>
      <c r="ELY845" s="120"/>
      <c r="ELZ845" s="120"/>
      <c r="EMA845" s="120"/>
      <c r="EMB845" s="120"/>
      <c r="EMC845" s="120"/>
      <c r="EMD845" s="120"/>
      <c r="EME845" s="120"/>
      <c r="EMF845" s="120"/>
      <c r="EMG845" s="120"/>
      <c r="EMH845" s="120"/>
      <c r="EMI845" s="120"/>
      <c r="EMJ845" s="120"/>
      <c r="EMK845" s="120"/>
      <c r="EML845" s="120"/>
      <c r="EMM845" s="120"/>
      <c r="EMN845" s="120"/>
      <c r="EMO845" s="120"/>
      <c r="EMP845" s="120"/>
      <c r="EMQ845" s="120"/>
      <c r="EMR845" s="120"/>
      <c r="EMS845" s="120"/>
      <c r="EMT845" s="120"/>
      <c r="EMU845" s="120"/>
      <c r="EMV845" s="120"/>
      <c r="EMW845" s="120"/>
      <c r="EMX845" s="120"/>
      <c r="EMY845" s="120"/>
      <c r="EMZ845" s="120"/>
      <c r="ENA845" s="120"/>
      <c r="ENB845" s="120"/>
      <c r="ENC845" s="120"/>
      <c r="END845" s="120"/>
      <c r="ENE845" s="120"/>
      <c r="ENF845" s="120"/>
      <c r="ENG845" s="120"/>
      <c r="ENH845" s="120"/>
      <c r="ENI845" s="120"/>
      <c r="ENJ845" s="120"/>
      <c r="ENK845" s="120"/>
      <c r="ENL845" s="120"/>
      <c r="ENM845" s="120"/>
      <c r="ENN845" s="120"/>
      <c r="ENO845" s="120"/>
      <c r="ENP845" s="120"/>
      <c r="ENQ845" s="120"/>
      <c r="ENR845" s="120"/>
      <c r="ENS845" s="120"/>
      <c r="ENT845" s="120"/>
      <c r="ENU845" s="120"/>
      <c r="ENV845" s="120"/>
      <c r="ENW845" s="120"/>
      <c r="ENX845" s="120"/>
      <c r="ENY845" s="120"/>
      <c r="ENZ845" s="120"/>
      <c r="EOA845" s="120"/>
      <c r="EOB845" s="120"/>
      <c r="EOC845" s="120"/>
      <c r="EOD845" s="120"/>
      <c r="EOE845" s="120"/>
      <c r="EOF845" s="120"/>
      <c r="EOG845" s="120"/>
      <c r="EOH845" s="120"/>
      <c r="EOI845" s="120"/>
      <c r="EOJ845" s="120"/>
      <c r="EOK845" s="120"/>
      <c r="EOL845" s="120"/>
      <c r="EOM845" s="120"/>
      <c r="EON845" s="120"/>
      <c r="EOO845" s="120"/>
      <c r="EOP845" s="120"/>
      <c r="EOQ845" s="120"/>
      <c r="EOR845" s="120"/>
      <c r="EOS845" s="120"/>
      <c r="EOT845" s="120"/>
      <c r="EOU845" s="120"/>
      <c r="EOV845" s="120"/>
      <c r="EOW845" s="120"/>
      <c r="EOX845" s="120"/>
      <c r="EOY845" s="120"/>
      <c r="EOZ845" s="120"/>
      <c r="EPA845" s="120"/>
      <c r="EPB845" s="120"/>
      <c r="EPC845" s="120"/>
      <c r="EPD845" s="120"/>
      <c r="EPE845" s="120"/>
      <c r="EPF845" s="120"/>
      <c r="EPG845" s="120"/>
      <c r="EPH845" s="120"/>
      <c r="EPI845" s="120"/>
      <c r="EPJ845" s="120"/>
      <c r="EPK845" s="120"/>
      <c r="EPL845" s="120"/>
      <c r="EPM845" s="120"/>
      <c r="EPN845" s="120"/>
      <c r="EPO845" s="120"/>
      <c r="EPP845" s="120"/>
      <c r="EPQ845" s="120"/>
      <c r="EPR845" s="120"/>
      <c r="EPS845" s="120"/>
      <c r="EPT845" s="120"/>
      <c r="EPU845" s="120"/>
      <c r="EPV845" s="120"/>
      <c r="EPW845" s="120"/>
      <c r="EPX845" s="120"/>
      <c r="EPY845" s="120"/>
      <c r="EPZ845" s="120"/>
      <c r="EQA845" s="120"/>
      <c r="EQB845" s="120"/>
      <c r="EQC845" s="120"/>
      <c r="EQD845" s="120"/>
      <c r="EQE845" s="120"/>
      <c r="EQF845" s="120"/>
      <c r="EQG845" s="120"/>
      <c r="EQH845" s="120"/>
      <c r="EQI845" s="120"/>
      <c r="EQJ845" s="120"/>
      <c r="EQK845" s="120"/>
      <c r="EQL845" s="120"/>
      <c r="EQM845" s="120"/>
      <c r="EQN845" s="120"/>
      <c r="EQO845" s="120"/>
      <c r="EQP845" s="120"/>
      <c r="EQQ845" s="120"/>
      <c r="EQR845" s="120"/>
      <c r="EQS845" s="120"/>
      <c r="EQT845" s="120"/>
      <c r="EQU845" s="120"/>
      <c r="EQV845" s="120"/>
      <c r="EQW845" s="120"/>
      <c r="EQX845" s="120"/>
      <c r="EQY845" s="120"/>
      <c r="EQZ845" s="120"/>
      <c r="ERA845" s="120"/>
      <c r="ERB845" s="120"/>
      <c r="ERC845" s="120"/>
      <c r="ERD845" s="120"/>
      <c r="ERE845" s="120"/>
      <c r="ERF845" s="120"/>
      <c r="ERG845" s="120"/>
      <c r="ERH845" s="120"/>
      <c r="ERI845" s="120"/>
      <c r="ERJ845" s="120"/>
      <c r="ERK845" s="120"/>
      <c r="ERL845" s="120"/>
      <c r="ERM845" s="120"/>
      <c r="ERN845" s="120"/>
      <c r="ERO845" s="120"/>
      <c r="ERP845" s="120"/>
      <c r="ERQ845" s="120"/>
      <c r="ERR845" s="120"/>
      <c r="ERS845" s="120"/>
      <c r="ERT845" s="120"/>
      <c r="ERU845" s="120"/>
      <c r="ERV845" s="120"/>
      <c r="ERW845" s="120"/>
      <c r="ERX845" s="120"/>
      <c r="ERY845" s="120"/>
      <c r="ERZ845" s="120"/>
      <c r="ESA845" s="120"/>
      <c r="ESB845" s="120"/>
      <c r="ESC845" s="120"/>
      <c r="ESD845" s="120"/>
      <c r="ESE845" s="120"/>
      <c r="ESF845" s="120"/>
      <c r="ESG845" s="120"/>
      <c r="ESH845" s="120"/>
      <c r="ESI845" s="120"/>
      <c r="ESJ845" s="120"/>
      <c r="ESK845" s="120"/>
      <c r="ESL845" s="120"/>
      <c r="ESM845" s="120"/>
      <c r="ESN845" s="120"/>
      <c r="ESO845" s="120"/>
      <c r="ESP845" s="120"/>
      <c r="ESQ845" s="120"/>
      <c r="ESR845" s="120"/>
      <c r="ESS845" s="120"/>
      <c r="EST845" s="120"/>
      <c r="ESU845" s="120"/>
      <c r="ESV845" s="120"/>
      <c r="ESW845" s="120"/>
      <c r="ESX845" s="120"/>
      <c r="ESY845" s="120"/>
      <c r="ESZ845" s="120"/>
      <c r="ETA845" s="120"/>
      <c r="ETB845" s="120"/>
      <c r="ETC845" s="120"/>
      <c r="ETD845" s="120"/>
      <c r="ETE845" s="120"/>
      <c r="ETF845" s="120"/>
      <c r="ETG845" s="120"/>
      <c r="ETH845" s="120"/>
      <c r="ETI845" s="120"/>
      <c r="ETJ845" s="120"/>
      <c r="ETK845" s="120"/>
      <c r="ETL845" s="120"/>
      <c r="ETM845" s="120"/>
      <c r="ETN845" s="120"/>
      <c r="ETO845" s="120"/>
      <c r="ETP845" s="120"/>
      <c r="ETQ845" s="120"/>
      <c r="ETR845" s="120"/>
      <c r="ETS845" s="120"/>
      <c r="ETT845" s="120"/>
      <c r="ETU845" s="120"/>
      <c r="ETV845" s="120"/>
      <c r="ETW845" s="120"/>
      <c r="ETX845" s="120"/>
      <c r="ETY845" s="120"/>
      <c r="ETZ845" s="120"/>
      <c r="EUA845" s="120"/>
      <c r="EUB845" s="120"/>
      <c r="EUC845" s="120"/>
      <c r="EUD845" s="120"/>
      <c r="EUE845" s="120"/>
      <c r="EUF845" s="120"/>
      <c r="EUG845" s="120"/>
      <c r="EUH845" s="120"/>
      <c r="EUI845" s="120"/>
      <c r="EUJ845" s="120"/>
      <c r="EUK845" s="120"/>
      <c r="EUL845" s="120"/>
      <c r="EUM845" s="120"/>
      <c r="EUN845" s="120"/>
      <c r="EUO845" s="120"/>
      <c r="EUP845" s="120"/>
      <c r="EUQ845" s="120"/>
      <c r="EUR845" s="120"/>
      <c r="EUS845" s="120"/>
      <c r="EUT845" s="120"/>
      <c r="EUU845" s="120"/>
      <c r="EUV845" s="120"/>
      <c r="EUW845" s="120"/>
      <c r="EUX845" s="120"/>
      <c r="EUY845" s="120"/>
      <c r="EUZ845" s="120"/>
      <c r="EVA845" s="120"/>
      <c r="EVB845" s="120"/>
      <c r="EVC845" s="120"/>
      <c r="EVD845" s="120"/>
      <c r="EVE845" s="120"/>
      <c r="EVF845" s="120"/>
      <c r="EVG845" s="120"/>
      <c r="EVH845" s="120"/>
      <c r="EVI845" s="120"/>
      <c r="EVJ845" s="120"/>
      <c r="EVK845" s="120"/>
      <c r="EVL845" s="120"/>
      <c r="EVM845" s="120"/>
      <c r="EVN845" s="120"/>
      <c r="EVO845" s="120"/>
      <c r="EVP845" s="120"/>
      <c r="EVQ845" s="120"/>
      <c r="EVR845" s="120"/>
      <c r="EVS845" s="120"/>
      <c r="EVT845" s="120"/>
      <c r="EVU845" s="120"/>
      <c r="EVV845" s="120"/>
      <c r="EVW845" s="120"/>
      <c r="EVX845" s="120"/>
      <c r="EVY845" s="120"/>
      <c r="EVZ845" s="120"/>
      <c r="EWA845" s="120"/>
      <c r="EWB845" s="120"/>
      <c r="EWC845" s="120"/>
      <c r="EWD845" s="120"/>
      <c r="EWE845" s="120"/>
      <c r="EWF845" s="120"/>
      <c r="EWG845" s="120"/>
      <c r="EWH845" s="120"/>
      <c r="EWI845" s="120"/>
      <c r="EWJ845" s="120"/>
      <c r="EWK845" s="120"/>
      <c r="EWL845" s="120"/>
      <c r="EWM845" s="120"/>
      <c r="EWN845" s="120"/>
      <c r="EWO845" s="120"/>
      <c r="EWP845" s="120"/>
      <c r="EWQ845" s="120"/>
      <c r="EWR845" s="120"/>
      <c r="EWS845" s="120"/>
      <c r="EWT845" s="120"/>
      <c r="EWU845" s="120"/>
      <c r="EWV845" s="120"/>
      <c r="EWW845" s="120"/>
      <c r="EWX845" s="120"/>
      <c r="EWY845" s="120"/>
      <c r="EWZ845" s="120"/>
      <c r="EXA845" s="120"/>
      <c r="EXB845" s="120"/>
      <c r="EXC845" s="120"/>
      <c r="EXD845" s="120"/>
      <c r="EXE845" s="120"/>
      <c r="EXF845" s="120"/>
      <c r="EXG845" s="120"/>
      <c r="EXH845" s="120"/>
      <c r="EXI845" s="120"/>
      <c r="EXJ845" s="120"/>
      <c r="EXK845" s="120"/>
      <c r="EXL845" s="120"/>
      <c r="EXM845" s="120"/>
      <c r="EXN845" s="120"/>
      <c r="EXO845" s="120"/>
      <c r="EXP845" s="120"/>
      <c r="EXQ845" s="120"/>
      <c r="EXR845" s="120"/>
      <c r="EXS845" s="120"/>
      <c r="EXT845" s="120"/>
      <c r="EXU845" s="120"/>
      <c r="EXV845" s="120"/>
      <c r="EXW845" s="120"/>
      <c r="EXX845" s="120"/>
      <c r="EXY845" s="120"/>
      <c r="EXZ845" s="120"/>
      <c r="EYA845" s="120"/>
      <c r="EYB845" s="120"/>
      <c r="EYC845" s="120"/>
      <c r="EYD845" s="120"/>
      <c r="EYE845" s="120"/>
      <c r="EYF845" s="120"/>
      <c r="EYG845" s="120"/>
      <c r="EYH845" s="120"/>
      <c r="EYI845" s="120"/>
      <c r="EYJ845" s="120"/>
      <c r="EYK845" s="120"/>
      <c r="EYL845" s="120"/>
      <c r="EYM845" s="120"/>
      <c r="EYN845" s="120"/>
      <c r="EYO845" s="120"/>
      <c r="EYP845" s="120"/>
      <c r="EYQ845" s="120"/>
      <c r="EYR845" s="120"/>
      <c r="EYS845" s="120"/>
      <c r="EYT845" s="120"/>
      <c r="EYU845" s="120"/>
      <c r="EYV845" s="120"/>
      <c r="EYW845" s="120"/>
      <c r="EYX845" s="120"/>
      <c r="EYY845" s="120"/>
      <c r="EYZ845" s="120"/>
      <c r="EZA845" s="120"/>
      <c r="EZB845" s="120"/>
      <c r="EZC845" s="120"/>
      <c r="EZD845" s="120"/>
      <c r="EZE845" s="120"/>
      <c r="EZF845" s="120"/>
      <c r="EZG845" s="120"/>
      <c r="EZH845" s="120"/>
      <c r="EZI845" s="120"/>
      <c r="EZJ845" s="120"/>
      <c r="EZK845" s="120"/>
      <c r="EZL845" s="120"/>
      <c r="EZM845" s="120"/>
      <c r="EZN845" s="120"/>
      <c r="EZO845" s="120"/>
      <c r="EZP845" s="120"/>
      <c r="EZQ845" s="120"/>
      <c r="EZR845" s="120"/>
      <c r="EZS845" s="120"/>
      <c r="EZT845" s="120"/>
      <c r="EZU845" s="120"/>
      <c r="EZV845" s="120"/>
      <c r="EZW845" s="120"/>
      <c r="EZX845" s="120"/>
      <c r="EZY845" s="120"/>
      <c r="EZZ845" s="120"/>
      <c r="FAA845" s="120"/>
      <c r="FAB845" s="120"/>
      <c r="FAC845" s="120"/>
      <c r="FAD845" s="120"/>
      <c r="FAE845" s="120"/>
      <c r="FAF845" s="120"/>
      <c r="FAG845" s="120"/>
      <c r="FAH845" s="120"/>
      <c r="FAI845" s="120"/>
      <c r="FAJ845" s="120"/>
      <c r="FAK845" s="120"/>
      <c r="FAL845" s="120"/>
      <c r="FAM845" s="120"/>
      <c r="FAN845" s="120"/>
      <c r="FAO845" s="120"/>
      <c r="FAP845" s="120"/>
      <c r="FAQ845" s="120"/>
      <c r="FAR845" s="120"/>
      <c r="FAS845" s="120"/>
      <c r="FAT845" s="120"/>
      <c r="FAU845" s="120"/>
      <c r="FAV845" s="120"/>
      <c r="FAW845" s="120"/>
      <c r="FAX845" s="120"/>
      <c r="FAY845" s="120"/>
      <c r="FAZ845" s="120"/>
      <c r="FBA845" s="120"/>
      <c r="FBB845" s="120"/>
      <c r="FBC845" s="120"/>
      <c r="FBD845" s="120"/>
      <c r="FBE845" s="120"/>
      <c r="FBF845" s="120"/>
      <c r="FBG845" s="120"/>
      <c r="FBH845" s="120"/>
      <c r="FBI845" s="120"/>
      <c r="FBJ845" s="120"/>
      <c r="FBK845" s="120"/>
      <c r="FBL845" s="120"/>
      <c r="FBM845" s="120"/>
      <c r="FBN845" s="120"/>
      <c r="FBO845" s="120"/>
      <c r="FBP845" s="120"/>
      <c r="FBQ845" s="120"/>
      <c r="FBR845" s="120"/>
      <c r="FBS845" s="120"/>
      <c r="FBT845" s="120"/>
      <c r="FBU845" s="120"/>
      <c r="FBV845" s="120"/>
      <c r="FBW845" s="120"/>
      <c r="FBX845" s="120"/>
      <c r="FBY845" s="120"/>
      <c r="FBZ845" s="120"/>
      <c r="FCA845" s="120"/>
      <c r="FCB845" s="120"/>
      <c r="FCC845" s="120"/>
      <c r="FCD845" s="120"/>
      <c r="FCE845" s="120"/>
      <c r="FCF845" s="120"/>
      <c r="FCG845" s="120"/>
      <c r="FCH845" s="120"/>
      <c r="FCI845" s="120"/>
      <c r="FCJ845" s="120"/>
      <c r="FCK845" s="120"/>
      <c r="FCL845" s="120"/>
      <c r="FCM845" s="120"/>
      <c r="FCN845" s="120"/>
      <c r="FCO845" s="120"/>
      <c r="FCP845" s="120"/>
      <c r="FCQ845" s="120"/>
      <c r="FCR845" s="120"/>
      <c r="FCS845" s="120"/>
      <c r="FCT845" s="120"/>
      <c r="FCU845" s="120"/>
      <c r="FCV845" s="120"/>
      <c r="FCW845" s="120"/>
      <c r="FCX845" s="120"/>
      <c r="FCY845" s="120"/>
      <c r="FCZ845" s="120"/>
      <c r="FDA845" s="120"/>
      <c r="FDB845" s="120"/>
      <c r="FDC845" s="120"/>
      <c r="FDD845" s="120"/>
      <c r="FDE845" s="120"/>
      <c r="FDF845" s="120"/>
      <c r="FDG845" s="120"/>
      <c r="FDH845" s="120"/>
      <c r="FDI845" s="120"/>
      <c r="FDJ845" s="120"/>
      <c r="FDK845" s="120"/>
      <c r="FDL845" s="120"/>
      <c r="FDM845" s="120"/>
      <c r="FDN845" s="120"/>
      <c r="FDO845" s="120"/>
      <c r="FDP845" s="120"/>
      <c r="FDQ845" s="120"/>
      <c r="FDR845" s="120"/>
      <c r="FDS845" s="120"/>
      <c r="FDT845" s="120"/>
      <c r="FDU845" s="120"/>
      <c r="FDV845" s="120"/>
      <c r="FDW845" s="120"/>
      <c r="FDX845" s="120"/>
      <c r="FDY845" s="120"/>
      <c r="FDZ845" s="120"/>
      <c r="FEA845" s="120"/>
      <c r="FEB845" s="120"/>
      <c r="FEC845" s="120"/>
      <c r="FED845" s="120"/>
      <c r="FEE845" s="120"/>
      <c r="FEF845" s="120"/>
      <c r="FEG845" s="120"/>
      <c r="FEH845" s="120"/>
      <c r="FEI845" s="120"/>
      <c r="FEJ845" s="120"/>
      <c r="FEK845" s="120"/>
      <c r="FEL845" s="120"/>
      <c r="FEM845" s="120"/>
      <c r="FEN845" s="120"/>
      <c r="FEO845" s="120"/>
      <c r="FEP845" s="120"/>
      <c r="FEQ845" s="120"/>
      <c r="FER845" s="120"/>
      <c r="FES845" s="120"/>
      <c r="FET845" s="120"/>
      <c r="FEU845" s="120"/>
      <c r="FEV845" s="120"/>
      <c r="FEW845" s="120"/>
      <c r="FEX845" s="120"/>
      <c r="FEY845" s="120"/>
      <c r="FEZ845" s="120"/>
      <c r="FFA845" s="120"/>
      <c r="FFB845" s="120"/>
      <c r="FFC845" s="120"/>
      <c r="FFD845" s="120"/>
      <c r="FFE845" s="120"/>
      <c r="FFF845" s="120"/>
      <c r="FFG845" s="120"/>
      <c r="FFH845" s="120"/>
      <c r="FFI845" s="120"/>
      <c r="FFJ845" s="120"/>
      <c r="FFK845" s="120"/>
      <c r="FFL845" s="120"/>
      <c r="FFM845" s="120"/>
      <c r="FFN845" s="120"/>
      <c r="FFO845" s="120"/>
      <c r="FFP845" s="120"/>
      <c r="FFQ845" s="120"/>
      <c r="FFR845" s="120"/>
      <c r="FFS845" s="120"/>
      <c r="FFT845" s="120"/>
      <c r="FFU845" s="120"/>
      <c r="FFV845" s="120"/>
      <c r="FFW845" s="120"/>
      <c r="FFX845" s="120"/>
      <c r="FFY845" s="120"/>
      <c r="FFZ845" s="120"/>
      <c r="FGA845" s="120"/>
      <c r="FGB845" s="120"/>
      <c r="FGC845" s="120"/>
      <c r="FGD845" s="120"/>
      <c r="FGE845" s="120"/>
      <c r="FGF845" s="120"/>
      <c r="FGG845" s="120"/>
      <c r="FGH845" s="120"/>
      <c r="FGI845" s="120"/>
      <c r="FGJ845" s="120"/>
      <c r="FGK845" s="120"/>
      <c r="FGL845" s="120"/>
      <c r="FGM845" s="120"/>
      <c r="FGN845" s="120"/>
      <c r="FGO845" s="120"/>
      <c r="FGP845" s="120"/>
      <c r="FGQ845" s="120"/>
      <c r="FGR845" s="120"/>
      <c r="FGS845" s="120"/>
      <c r="FGT845" s="120"/>
      <c r="FGU845" s="120"/>
      <c r="FGV845" s="120"/>
      <c r="FGW845" s="120"/>
      <c r="FGX845" s="120"/>
      <c r="FGY845" s="120"/>
      <c r="FGZ845" s="120"/>
      <c r="FHA845" s="120"/>
      <c r="FHB845" s="120"/>
      <c r="FHC845" s="120"/>
      <c r="FHD845" s="120"/>
      <c r="FHE845" s="120"/>
      <c r="FHF845" s="120"/>
      <c r="FHG845" s="120"/>
      <c r="FHH845" s="120"/>
      <c r="FHI845" s="120"/>
      <c r="FHJ845" s="120"/>
      <c r="FHK845" s="120"/>
      <c r="FHL845" s="120"/>
      <c r="FHM845" s="120"/>
      <c r="FHN845" s="120"/>
      <c r="FHO845" s="120"/>
      <c r="FHP845" s="120"/>
      <c r="FHQ845" s="120"/>
      <c r="FHR845" s="120"/>
      <c r="FHS845" s="120"/>
      <c r="FHT845" s="120"/>
      <c r="FHU845" s="120"/>
      <c r="FHV845" s="120"/>
      <c r="FHW845" s="120"/>
      <c r="FHX845" s="120"/>
      <c r="FHY845" s="120"/>
      <c r="FHZ845" s="120"/>
      <c r="FIA845" s="120"/>
      <c r="FIB845" s="120"/>
      <c r="FIC845" s="120"/>
      <c r="FID845" s="120"/>
      <c r="FIE845" s="120"/>
      <c r="FIF845" s="120"/>
      <c r="FIG845" s="120"/>
      <c r="FIH845" s="120"/>
      <c r="FII845" s="120"/>
      <c r="FIJ845" s="120"/>
      <c r="FIK845" s="120"/>
      <c r="FIL845" s="120"/>
      <c r="FIM845" s="120"/>
      <c r="FIN845" s="120"/>
      <c r="FIO845" s="120"/>
      <c r="FIP845" s="120"/>
      <c r="FIQ845" s="120"/>
      <c r="FIR845" s="120"/>
      <c r="FIS845" s="120"/>
      <c r="FIT845" s="120"/>
      <c r="FIU845" s="120"/>
      <c r="FIV845" s="120"/>
      <c r="FIW845" s="120"/>
      <c r="FIX845" s="120"/>
      <c r="FIY845" s="120"/>
      <c r="FIZ845" s="120"/>
      <c r="FJA845" s="120"/>
      <c r="FJB845" s="120"/>
      <c r="FJC845" s="120"/>
      <c r="FJD845" s="120"/>
      <c r="FJE845" s="120"/>
      <c r="FJF845" s="120"/>
      <c r="FJG845" s="120"/>
      <c r="FJH845" s="120"/>
      <c r="FJI845" s="120"/>
      <c r="FJJ845" s="120"/>
      <c r="FJK845" s="120"/>
      <c r="FJL845" s="120"/>
      <c r="FJM845" s="120"/>
      <c r="FJN845" s="120"/>
      <c r="FJO845" s="120"/>
      <c r="FJP845" s="120"/>
      <c r="FJQ845" s="120"/>
      <c r="FJR845" s="120"/>
      <c r="FJS845" s="120"/>
      <c r="FJT845" s="120"/>
      <c r="FJU845" s="120"/>
      <c r="FJV845" s="120"/>
      <c r="FJW845" s="120"/>
      <c r="FJX845" s="120"/>
      <c r="FJY845" s="120"/>
      <c r="FJZ845" s="120"/>
      <c r="FKA845" s="120"/>
      <c r="FKB845" s="120"/>
      <c r="FKC845" s="120"/>
      <c r="FKD845" s="120"/>
      <c r="FKE845" s="120"/>
      <c r="FKF845" s="120"/>
      <c r="FKG845" s="120"/>
      <c r="FKH845" s="120"/>
      <c r="FKI845" s="120"/>
      <c r="FKJ845" s="120"/>
      <c r="FKK845" s="120"/>
      <c r="FKL845" s="120"/>
      <c r="FKM845" s="120"/>
      <c r="FKN845" s="120"/>
      <c r="FKO845" s="120"/>
      <c r="FKP845" s="120"/>
      <c r="FKQ845" s="120"/>
      <c r="FKR845" s="120"/>
      <c r="FKS845" s="120"/>
      <c r="FKT845" s="120"/>
      <c r="FKU845" s="120"/>
      <c r="FKV845" s="120"/>
      <c r="FKW845" s="120"/>
      <c r="FKX845" s="120"/>
      <c r="FKY845" s="120"/>
      <c r="FKZ845" s="120"/>
      <c r="FLA845" s="120"/>
      <c r="FLB845" s="120"/>
      <c r="FLC845" s="120"/>
      <c r="FLD845" s="120"/>
      <c r="FLE845" s="120"/>
      <c r="FLF845" s="120"/>
      <c r="FLG845" s="120"/>
      <c r="FLH845" s="120"/>
      <c r="FLI845" s="120"/>
      <c r="FLJ845" s="120"/>
      <c r="FLK845" s="120"/>
      <c r="FLL845" s="120"/>
      <c r="FLM845" s="120"/>
      <c r="FLN845" s="120"/>
      <c r="FLO845" s="120"/>
      <c r="FLP845" s="120"/>
      <c r="FLQ845" s="120"/>
      <c r="FLR845" s="120"/>
      <c r="FLS845" s="120"/>
      <c r="FLT845" s="120"/>
      <c r="FLU845" s="120"/>
      <c r="FLV845" s="120"/>
      <c r="FLW845" s="120"/>
      <c r="FLX845" s="120"/>
      <c r="FLY845" s="120"/>
      <c r="FLZ845" s="120"/>
      <c r="FMA845" s="120"/>
      <c r="FMB845" s="120"/>
      <c r="FMC845" s="120"/>
      <c r="FMD845" s="120"/>
      <c r="FME845" s="120"/>
      <c r="FMF845" s="120"/>
      <c r="FMG845" s="120"/>
      <c r="FMH845" s="120"/>
      <c r="FMI845" s="120"/>
      <c r="FMJ845" s="120"/>
      <c r="FMK845" s="120"/>
      <c r="FML845" s="120"/>
      <c r="FMM845" s="120"/>
      <c r="FMN845" s="120"/>
      <c r="FMO845" s="120"/>
      <c r="FMP845" s="120"/>
      <c r="FMQ845" s="120"/>
      <c r="FMR845" s="120"/>
      <c r="FMS845" s="120"/>
      <c r="FMT845" s="120"/>
      <c r="FMU845" s="120"/>
      <c r="FMV845" s="120"/>
      <c r="FMW845" s="120"/>
      <c r="FMX845" s="120"/>
      <c r="FMY845" s="120"/>
      <c r="FMZ845" s="120"/>
      <c r="FNA845" s="120"/>
      <c r="FNB845" s="120"/>
      <c r="FNC845" s="120"/>
      <c r="FND845" s="120"/>
      <c r="FNE845" s="120"/>
      <c r="FNF845" s="120"/>
      <c r="FNG845" s="120"/>
      <c r="FNH845" s="120"/>
      <c r="FNI845" s="120"/>
      <c r="FNJ845" s="120"/>
      <c r="FNK845" s="120"/>
      <c r="FNL845" s="120"/>
      <c r="FNM845" s="120"/>
      <c r="FNN845" s="120"/>
      <c r="FNO845" s="120"/>
      <c r="FNP845" s="120"/>
      <c r="FNQ845" s="120"/>
      <c r="FNR845" s="120"/>
      <c r="FNS845" s="120"/>
      <c r="FNT845" s="120"/>
      <c r="FNU845" s="120"/>
      <c r="FNV845" s="120"/>
      <c r="FNW845" s="120"/>
      <c r="FNX845" s="120"/>
      <c r="FNY845" s="120"/>
      <c r="FNZ845" s="120"/>
      <c r="FOA845" s="120"/>
      <c r="FOB845" s="120"/>
      <c r="FOC845" s="120"/>
      <c r="FOD845" s="120"/>
      <c r="FOE845" s="120"/>
      <c r="FOF845" s="120"/>
      <c r="FOG845" s="120"/>
      <c r="FOH845" s="120"/>
      <c r="FOI845" s="120"/>
      <c r="FOJ845" s="120"/>
      <c r="FOK845" s="120"/>
      <c r="FOL845" s="120"/>
      <c r="FOM845" s="120"/>
      <c r="FON845" s="120"/>
      <c r="FOO845" s="120"/>
      <c r="FOP845" s="120"/>
      <c r="FOQ845" s="120"/>
      <c r="FOR845" s="120"/>
      <c r="FOS845" s="120"/>
      <c r="FOT845" s="120"/>
      <c r="FOU845" s="120"/>
      <c r="FOV845" s="120"/>
      <c r="FOW845" s="120"/>
      <c r="FOX845" s="120"/>
      <c r="FOY845" s="120"/>
      <c r="FOZ845" s="120"/>
      <c r="FPA845" s="120"/>
      <c r="FPB845" s="120"/>
      <c r="FPC845" s="120"/>
      <c r="FPD845" s="120"/>
      <c r="FPE845" s="120"/>
      <c r="FPF845" s="120"/>
      <c r="FPG845" s="120"/>
      <c r="FPH845" s="120"/>
      <c r="FPI845" s="120"/>
      <c r="FPJ845" s="120"/>
      <c r="FPK845" s="120"/>
      <c r="FPL845" s="120"/>
      <c r="FPM845" s="120"/>
      <c r="FPN845" s="120"/>
      <c r="FPO845" s="120"/>
      <c r="FPP845" s="120"/>
      <c r="FPQ845" s="120"/>
      <c r="FPR845" s="120"/>
      <c r="FPS845" s="120"/>
      <c r="FPT845" s="120"/>
      <c r="FPU845" s="120"/>
      <c r="FPV845" s="120"/>
      <c r="FPW845" s="120"/>
      <c r="FPX845" s="120"/>
      <c r="FPY845" s="120"/>
      <c r="FPZ845" s="120"/>
      <c r="FQA845" s="120"/>
      <c r="FQB845" s="120"/>
      <c r="FQC845" s="120"/>
      <c r="FQD845" s="120"/>
      <c r="FQE845" s="120"/>
      <c r="FQF845" s="120"/>
      <c r="FQG845" s="120"/>
      <c r="FQH845" s="120"/>
      <c r="FQI845" s="120"/>
      <c r="FQJ845" s="120"/>
      <c r="FQK845" s="120"/>
      <c r="FQL845" s="120"/>
      <c r="FQM845" s="120"/>
      <c r="FQN845" s="120"/>
      <c r="FQO845" s="120"/>
      <c r="FQP845" s="120"/>
      <c r="FQQ845" s="120"/>
      <c r="FQR845" s="120"/>
      <c r="FQS845" s="120"/>
      <c r="FQT845" s="120"/>
      <c r="FQU845" s="120"/>
      <c r="FQV845" s="120"/>
      <c r="FQW845" s="120"/>
      <c r="FQX845" s="120"/>
      <c r="FQY845" s="120"/>
      <c r="FQZ845" s="120"/>
      <c r="FRA845" s="120"/>
      <c r="FRB845" s="120"/>
      <c r="FRC845" s="120"/>
      <c r="FRD845" s="120"/>
      <c r="FRE845" s="120"/>
      <c r="FRF845" s="120"/>
      <c r="FRG845" s="120"/>
      <c r="FRH845" s="120"/>
      <c r="FRI845" s="120"/>
      <c r="FRJ845" s="120"/>
      <c r="FRK845" s="120"/>
      <c r="FRL845" s="120"/>
      <c r="FRM845" s="120"/>
      <c r="FRN845" s="120"/>
      <c r="FRO845" s="120"/>
      <c r="FRP845" s="120"/>
      <c r="FRQ845" s="120"/>
      <c r="FRR845" s="120"/>
      <c r="FRS845" s="120"/>
      <c r="FRT845" s="120"/>
      <c r="FRU845" s="120"/>
      <c r="FRV845" s="120"/>
      <c r="FRW845" s="120"/>
      <c r="FRX845" s="120"/>
      <c r="FRY845" s="120"/>
      <c r="FRZ845" s="120"/>
      <c r="FSA845" s="120"/>
      <c r="FSB845" s="120"/>
      <c r="FSC845" s="120"/>
      <c r="FSD845" s="120"/>
      <c r="FSE845" s="120"/>
      <c r="FSF845" s="120"/>
      <c r="FSG845" s="120"/>
      <c r="FSH845" s="120"/>
      <c r="FSI845" s="120"/>
      <c r="FSJ845" s="120"/>
      <c r="FSK845" s="120"/>
      <c r="FSL845" s="120"/>
      <c r="FSM845" s="120"/>
      <c r="FSN845" s="120"/>
      <c r="FSO845" s="120"/>
      <c r="FSP845" s="120"/>
      <c r="FSQ845" s="120"/>
      <c r="FSR845" s="120"/>
      <c r="FSS845" s="120"/>
      <c r="FST845" s="120"/>
      <c r="FSU845" s="120"/>
      <c r="FSV845" s="120"/>
      <c r="FSW845" s="120"/>
      <c r="FSX845" s="120"/>
      <c r="FSY845" s="120"/>
      <c r="FSZ845" s="120"/>
      <c r="FTA845" s="120"/>
      <c r="FTB845" s="120"/>
      <c r="FTC845" s="120"/>
      <c r="FTD845" s="120"/>
      <c r="FTE845" s="120"/>
      <c r="FTF845" s="120"/>
      <c r="FTG845" s="120"/>
      <c r="FTH845" s="120"/>
      <c r="FTI845" s="120"/>
      <c r="FTJ845" s="120"/>
      <c r="FTK845" s="120"/>
      <c r="FTL845" s="120"/>
      <c r="FTM845" s="120"/>
      <c r="FTN845" s="120"/>
      <c r="FTO845" s="120"/>
      <c r="FTP845" s="120"/>
      <c r="FTQ845" s="120"/>
      <c r="FTR845" s="120"/>
      <c r="FTS845" s="120"/>
      <c r="FTT845" s="120"/>
      <c r="FTU845" s="120"/>
      <c r="FTV845" s="120"/>
      <c r="FTW845" s="120"/>
      <c r="FTX845" s="120"/>
      <c r="FTY845" s="120"/>
      <c r="FTZ845" s="120"/>
      <c r="FUA845" s="120"/>
      <c r="FUB845" s="120"/>
      <c r="FUC845" s="120"/>
      <c r="FUD845" s="120"/>
      <c r="FUE845" s="120"/>
      <c r="FUF845" s="120"/>
      <c r="FUG845" s="120"/>
      <c r="FUH845" s="120"/>
      <c r="FUI845" s="120"/>
      <c r="FUJ845" s="120"/>
      <c r="FUK845" s="120"/>
      <c r="FUL845" s="120"/>
      <c r="FUM845" s="120"/>
      <c r="FUN845" s="120"/>
      <c r="FUO845" s="120"/>
      <c r="FUP845" s="120"/>
      <c r="FUQ845" s="120"/>
      <c r="FUR845" s="120"/>
      <c r="FUS845" s="120"/>
      <c r="FUT845" s="120"/>
      <c r="FUU845" s="120"/>
      <c r="FUV845" s="120"/>
      <c r="FUW845" s="120"/>
      <c r="FUX845" s="120"/>
      <c r="FUY845" s="120"/>
      <c r="FUZ845" s="120"/>
      <c r="FVA845" s="120"/>
      <c r="FVB845" s="120"/>
      <c r="FVC845" s="120"/>
      <c r="FVD845" s="120"/>
      <c r="FVE845" s="120"/>
      <c r="FVF845" s="120"/>
      <c r="FVG845" s="120"/>
      <c r="FVH845" s="120"/>
      <c r="FVI845" s="120"/>
      <c r="FVJ845" s="120"/>
      <c r="FVK845" s="120"/>
      <c r="FVL845" s="120"/>
      <c r="FVM845" s="120"/>
      <c r="FVN845" s="120"/>
      <c r="FVO845" s="120"/>
      <c r="FVP845" s="120"/>
      <c r="FVQ845" s="120"/>
      <c r="FVR845" s="120"/>
      <c r="FVS845" s="120"/>
      <c r="FVT845" s="120"/>
      <c r="FVU845" s="120"/>
      <c r="FVV845" s="120"/>
      <c r="FVW845" s="120"/>
      <c r="FVX845" s="120"/>
      <c r="FVY845" s="120"/>
      <c r="FVZ845" s="120"/>
      <c r="FWA845" s="120"/>
      <c r="FWB845" s="120"/>
      <c r="FWC845" s="120"/>
      <c r="FWD845" s="120"/>
      <c r="FWE845" s="120"/>
      <c r="FWF845" s="120"/>
      <c r="FWG845" s="120"/>
      <c r="FWH845" s="120"/>
      <c r="FWI845" s="120"/>
      <c r="FWJ845" s="120"/>
      <c r="FWK845" s="120"/>
      <c r="FWL845" s="120"/>
      <c r="FWM845" s="120"/>
      <c r="FWN845" s="120"/>
      <c r="FWO845" s="120"/>
      <c r="FWP845" s="120"/>
      <c r="FWQ845" s="120"/>
      <c r="FWR845" s="120"/>
      <c r="FWS845" s="120"/>
      <c r="FWT845" s="120"/>
      <c r="FWU845" s="120"/>
      <c r="FWV845" s="120"/>
      <c r="FWW845" s="120"/>
      <c r="FWX845" s="120"/>
      <c r="FWY845" s="120"/>
      <c r="FWZ845" s="120"/>
      <c r="FXA845" s="120"/>
      <c r="FXB845" s="120"/>
      <c r="FXC845" s="120"/>
      <c r="FXD845" s="120"/>
      <c r="FXE845" s="120"/>
      <c r="FXF845" s="120"/>
      <c r="FXG845" s="120"/>
      <c r="FXH845" s="120"/>
      <c r="FXI845" s="120"/>
      <c r="FXJ845" s="120"/>
      <c r="FXK845" s="120"/>
      <c r="FXL845" s="120"/>
      <c r="FXM845" s="120"/>
      <c r="FXN845" s="120"/>
      <c r="FXO845" s="120"/>
      <c r="FXP845" s="120"/>
      <c r="FXQ845" s="120"/>
      <c r="FXR845" s="120"/>
      <c r="FXS845" s="120"/>
      <c r="FXT845" s="120"/>
      <c r="FXU845" s="120"/>
      <c r="FXV845" s="120"/>
      <c r="FXW845" s="120"/>
      <c r="FXX845" s="120"/>
      <c r="FXY845" s="120"/>
      <c r="FXZ845" s="120"/>
      <c r="FYA845" s="120"/>
      <c r="FYB845" s="120"/>
      <c r="FYC845" s="120"/>
      <c r="FYD845" s="120"/>
      <c r="FYE845" s="120"/>
      <c r="FYF845" s="120"/>
      <c r="FYG845" s="120"/>
      <c r="FYH845" s="120"/>
      <c r="FYI845" s="120"/>
      <c r="FYJ845" s="120"/>
      <c r="FYK845" s="120"/>
      <c r="FYL845" s="120"/>
      <c r="FYM845" s="120"/>
      <c r="FYN845" s="120"/>
      <c r="FYO845" s="120"/>
      <c r="FYP845" s="120"/>
      <c r="FYQ845" s="120"/>
      <c r="FYR845" s="120"/>
      <c r="FYS845" s="120"/>
      <c r="FYT845" s="120"/>
      <c r="FYU845" s="120"/>
      <c r="FYV845" s="120"/>
      <c r="FYW845" s="120"/>
      <c r="FYX845" s="120"/>
      <c r="FYY845" s="120"/>
      <c r="FYZ845" s="120"/>
      <c r="FZA845" s="120"/>
      <c r="FZB845" s="120"/>
      <c r="FZC845" s="120"/>
      <c r="FZD845" s="120"/>
      <c r="FZE845" s="120"/>
      <c r="FZF845" s="120"/>
      <c r="FZG845" s="120"/>
      <c r="FZH845" s="120"/>
      <c r="FZI845" s="120"/>
      <c r="FZJ845" s="120"/>
      <c r="FZK845" s="120"/>
      <c r="FZL845" s="120"/>
      <c r="FZM845" s="120"/>
      <c r="FZN845" s="120"/>
      <c r="FZO845" s="120"/>
      <c r="FZP845" s="120"/>
      <c r="FZQ845" s="120"/>
      <c r="FZR845" s="120"/>
      <c r="FZS845" s="120"/>
      <c r="FZT845" s="120"/>
      <c r="FZU845" s="120"/>
      <c r="FZV845" s="120"/>
      <c r="FZW845" s="120"/>
      <c r="FZX845" s="120"/>
      <c r="FZY845" s="120"/>
      <c r="FZZ845" s="120"/>
      <c r="GAA845" s="120"/>
      <c r="GAB845" s="120"/>
      <c r="GAC845" s="120"/>
      <c r="GAD845" s="120"/>
      <c r="GAE845" s="120"/>
      <c r="GAF845" s="120"/>
      <c r="GAG845" s="120"/>
      <c r="GAH845" s="120"/>
      <c r="GAI845" s="120"/>
      <c r="GAJ845" s="120"/>
      <c r="GAK845" s="120"/>
      <c r="GAL845" s="120"/>
      <c r="GAM845" s="120"/>
      <c r="GAN845" s="120"/>
      <c r="GAO845" s="120"/>
      <c r="GAP845" s="120"/>
      <c r="GAQ845" s="120"/>
      <c r="GAR845" s="120"/>
      <c r="GAS845" s="120"/>
      <c r="GAT845" s="120"/>
      <c r="GAU845" s="120"/>
      <c r="GAV845" s="120"/>
      <c r="GAW845" s="120"/>
      <c r="GAX845" s="120"/>
      <c r="GAY845" s="120"/>
      <c r="GAZ845" s="120"/>
      <c r="GBA845" s="120"/>
      <c r="GBB845" s="120"/>
      <c r="GBC845" s="120"/>
      <c r="GBD845" s="120"/>
      <c r="GBE845" s="120"/>
      <c r="GBF845" s="120"/>
      <c r="GBG845" s="120"/>
      <c r="GBH845" s="120"/>
      <c r="GBI845" s="120"/>
      <c r="GBJ845" s="120"/>
      <c r="GBK845" s="120"/>
      <c r="GBL845" s="120"/>
      <c r="GBM845" s="120"/>
      <c r="GBN845" s="120"/>
      <c r="GBO845" s="120"/>
      <c r="GBP845" s="120"/>
      <c r="GBQ845" s="120"/>
      <c r="GBR845" s="120"/>
      <c r="GBS845" s="120"/>
      <c r="GBT845" s="120"/>
      <c r="GBU845" s="120"/>
      <c r="GBV845" s="120"/>
      <c r="GBW845" s="120"/>
      <c r="GBX845" s="120"/>
      <c r="GBY845" s="120"/>
      <c r="GBZ845" s="120"/>
      <c r="GCA845" s="120"/>
      <c r="GCB845" s="120"/>
      <c r="GCC845" s="120"/>
      <c r="GCD845" s="120"/>
      <c r="GCE845" s="120"/>
      <c r="GCF845" s="120"/>
      <c r="GCG845" s="120"/>
      <c r="GCH845" s="120"/>
      <c r="GCI845" s="120"/>
      <c r="GCJ845" s="120"/>
      <c r="GCK845" s="120"/>
      <c r="GCL845" s="120"/>
      <c r="GCM845" s="120"/>
      <c r="GCN845" s="120"/>
      <c r="GCO845" s="120"/>
      <c r="GCP845" s="120"/>
      <c r="GCQ845" s="120"/>
      <c r="GCR845" s="120"/>
      <c r="GCS845" s="120"/>
      <c r="GCT845" s="120"/>
      <c r="GCU845" s="120"/>
      <c r="GCV845" s="120"/>
      <c r="GCW845" s="120"/>
      <c r="GCX845" s="120"/>
      <c r="GCY845" s="120"/>
      <c r="GCZ845" s="120"/>
      <c r="GDA845" s="120"/>
      <c r="GDB845" s="120"/>
      <c r="GDC845" s="120"/>
      <c r="GDD845" s="120"/>
      <c r="GDE845" s="120"/>
      <c r="GDF845" s="120"/>
      <c r="GDG845" s="120"/>
      <c r="GDH845" s="120"/>
      <c r="GDI845" s="120"/>
      <c r="GDJ845" s="120"/>
      <c r="GDK845" s="120"/>
      <c r="GDL845" s="120"/>
      <c r="GDM845" s="120"/>
      <c r="GDN845" s="120"/>
      <c r="GDO845" s="120"/>
      <c r="GDP845" s="120"/>
      <c r="GDQ845" s="120"/>
      <c r="GDR845" s="120"/>
      <c r="GDS845" s="120"/>
      <c r="GDT845" s="120"/>
      <c r="GDU845" s="120"/>
      <c r="GDV845" s="120"/>
      <c r="GDW845" s="120"/>
      <c r="GDX845" s="120"/>
      <c r="GDY845" s="120"/>
      <c r="GDZ845" s="120"/>
      <c r="GEA845" s="120"/>
      <c r="GEB845" s="120"/>
      <c r="GEC845" s="120"/>
      <c r="GED845" s="120"/>
      <c r="GEE845" s="120"/>
      <c r="GEF845" s="120"/>
      <c r="GEG845" s="120"/>
      <c r="GEH845" s="120"/>
      <c r="GEI845" s="120"/>
      <c r="GEJ845" s="120"/>
      <c r="GEK845" s="120"/>
      <c r="GEL845" s="120"/>
      <c r="GEM845" s="120"/>
      <c r="GEN845" s="120"/>
      <c r="GEO845" s="120"/>
      <c r="GEP845" s="120"/>
      <c r="GEQ845" s="120"/>
      <c r="GER845" s="120"/>
      <c r="GES845" s="120"/>
      <c r="GET845" s="120"/>
      <c r="GEU845" s="120"/>
      <c r="GEV845" s="120"/>
      <c r="GEW845" s="120"/>
      <c r="GEX845" s="120"/>
      <c r="GEY845" s="120"/>
      <c r="GEZ845" s="120"/>
      <c r="GFA845" s="120"/>
      <c r="GFB845" s="120"/>
      <c r="GFC845" s="120"/>
      <c r="GFD845" s="120"/>
      <c r="GFE845" s="120"/>
      <c r="GFF845" s="120"/>
      <c r="GFG845" s="120"/>
      <c r="GFH845" s="120"/>
      <c r="GFI845" s="120"/>
      <c r="GFJ845" s="120"/>
      <c r="GFK845" s="120"/>
      <c r="GFL845" s="120"/>
      <c r="GFM845" s="120"/>
      <c r="GFN845" s="120"/>
      <c r="GFO845" s="120"/>
      <c r="GFP845" s="120"/>
      <c r="GFQ845" s="120"/>
      <c r="GFR845" s="120"/>
      <c r="GFS845" s="120"/>
      <c r="GFT845" s="120"/>
      <c r="GFU845" s="120"/>
      <c r="GFV845" s="120"/>
      <c r="GFW845" s="120"/>
      <c r="GFX845" s="120"/>
      <c r="GFY845" s="120"/>
      <c r="GFZ845" s="120"/>
      <c r="GGA845" s="120"/>
      <c r="GGB845" s="120"/>
      <c r="GGC845" s="120"/>
      <c r="GGD845" s="120"/>
      <c r="GGE845" s="120"/>
      <c r="GGF845" s="120"/>
      <c r="GGG845" s="120"/>
      <c r="GGH845" s="120"/>
      <c r="GGI845" s="120"/>
      <c r="GGJ845" s="120"/>
      <c r="GGK845" s="120"/>
      <c r="GGL845" s="120"/>
      <c r="GGM845" s="120"/>
      <c r="GGN845" s="120"/>
      <c r="GGO845" s="120"/>
      <c r="GGP845" s="120"/>
      <c r="GGQ845" s="120"/>
      <c r="GGR845" s="120"/>
      <c r="GGS845" s="120"/>
      <c r="GGT845" s="120"/>
      <c r="GGU845" s="120"/>
      <c r="GGV845" s="120"/>
      <c r="GGW845" s="120"/>
      <c r="GGX845" s="120"/>
      <c r="GGY845" s="120"/>
      <c r="GGZ845" s="120"/>
      <c r="GHA845" s="120"/>
      <c r="GHB845" s="120"/>
      <c r="GHC845" s="120"/>
      <c r="GHD845" s="120"/>
      <c r="GHE845" s="120"/>
      <c r="GHF845" s="120"/>
      <c r="GHG845" s="120"/>
      <c r="GHH845" s="120"/>
      <c r="GHI845" s="120"/>
      <c r="GHJ845" s="120"/>
      <c r="GHK845" s="120"/>
      <c r="GHL845" s="120"/>
      <c r="GHM845" s="120"/>
      <c r="GHN845" s="120"/>
      <c r="GHO845" s="120"/>
      <c r="GHP845" s="120"/>
      <c r="GHQ845" s="120"/>
      <c r="GHR845" s="120"/>
      <c r="GHS845" s="120"/>
      <c r="GHT845" s="120"/>
      <c r="GHU845" s="120"/>
      <c r="GHV845" s="120"/>
      <c r="GHW845" s="120"/>
      <c r="GHX845" s="120"/>
      <c r="GHY845" s="120"/>
      <c r="GHZ845" s="120"/>
      <c r="GIA845" s="120"/>
      <c r="GIB845" s="120"/>
      <c r="GIC845" s="120"/>
      <c r="GID845" s="120"/>
      <c r="GIE845" s="120"/>
      <c r="GIF845" s="120"/>
      <c r="GIG845" s="120"/>
      <c r="GIH845" s="120"/>
      <c r="GII845" s="120"/>
      <c r="GIJ845" s="120"/>
      <c r="GIK845" s="120"/>
      <c r="GIL845" s="120"/>
      <c r="GIM845" s="120"/>
      <c r="GIN845" s="120"/>
      <c r="GIO845" s="120"/>
      <c r="GIP845" s="120"/>
      <c r="GIQ845" s="120"/>
      <c r="GIR845" s="120"/>
      <c r="GIS845" s="120"/>
      <c r="GIT845" s="120"/>
      <c r="GIU845" s="120"/>
      <c r="GIV845" s="120"/>
      <c r="GIW845" s="120"/>
      <c r="GIX845" s="120"/>
      <c r="GIY845" s="120"/>
      <c r="GIZ845" s="120"/>
      <c r="GJA845" s="120"/>
      <c r="GJB845" s="120"/>
      <c r="GJC845" s="120"/>
      <c r="GJD845" s="120"/>
      <c r="GJE845" s="120"/>
      <c r="GJF845" s="120"/>
      <c r="GJG845" s="120"/>
      <c r="GJH845" s="120"/>
      <c r="GJI845" s="120"/>
      <c r="GJJ845" s="120"/>
      <c r="GJK845" s="120"/>
      <c r="GJL845" s="120"/>
      <c r="GJM845" s="120"/>
      <c r="GJN845" s="120"/>
      <c r="GJO845" s="120"/>
      <c r="GJP845" s="120"/>
      <c r="GJQ845" s="120"/>
      <c r="GJR845" s="120"/>
      <c r="GJS845" s="120"/>
      <c r="GJT845" s="120"/>
      <c r="GJU845" s="120"/>
      <c r="GJV845" s="120"/>
      <c r="GJW845" s="120"/>
      <c r="GJX845" s="120"/>
      <c r="GJY845" s="120"/>
      <c r="GJZ845" s="120"/>
      <c r="GKA845" s="120"/>
      <c r="GKB845" s="120"/>
      <c r="GKC845" s="120"/>
      <c r="GKD845" s="120"/>
      <c r="GKE845" s="120"/>
      <c r="GKF845" s="120"/>
      <c r="GKG845" s="120"/>
      <c r="GKH845" s="120"/>
      <c r="GKI845" s="120"/>
      <c r="GKJ845" s="120"/>
      <c r="GKK845" s="120"/>
      <c r="GKL845" s="120"/>
      <c r="GKM845" s="120"/>
      <c r="GKN845" s="120"/>
      <c r="GKO845" s="120"/>
      <c r="GKP845" s="120"/>
      <c r="GKQ845" s="120"/>
      <c r="GKR845" s="120"/>
      <c r="GKS845" s="120"/>
      <c r="GKT845" s="120"/>
      <c r="GKU845" s="120"/>
      <c r="GKV845" s="120"/>
      <c r="GKW845" s="120"/>
      <c r="GKX845" s="120"/>
      <c r="GKY845" s="120"/>
      <c r="GKZ845" s="120"/>
      <c r="GLA845" s="120"/>
      <c r="GLB845" s="120"/>
      <c r="GLC845" s="120"/>
      <c r="GLD845" s="120"/>
      <c r="GLE845" s="120"/>
      <c r="GLF845" s="120"/>
      <c r="GLG845" s="120"/>
      <c r="GLH845" s="120"/>
      <c r="GLI845" s="120"/>
      <c r="GLJ845" s="120"/>
      <c r="GLK845" s="120"/>
      <c r="GLL845" s="120"/>
      <c r="GLM845" s="120"/>
      <c r="GLN845" s="120"/>
      <c r="GLO845" s="120"/>
      <c r="GLP845" s="120"/>
      <c r="GLQ845" s="120"/>
      <c r="GLR845" s="120"/>
      <c r="GLS845" s="120"/>
      <c r="GLT845" s="120"/>
      <c r="GLU845" s="120"/>
      <c r="GLV845" s="120"/>
      <c r="GLW845" s="120"/>
      <c r="GLX845" s="120"/>
      <c r="GLY845" s="120"/>
      <c r="GLZ845" s="120"/>
      <c r="GMA845" s="120"/>
      <c r="GMB845" s="120"/>
      <c r="GMC845" s="120"/>
      <c r="GMD845" s="120"/>
      <c r="GME845" s="120"/>
      <c r="GMF845" s="120"/>
      <c r="GMG845" s="120"/>
      <c r="GMH845" s="120"/>
      <c r="GMI845" s="120"/>
      <c r="GMJ845" s="120"/>
      <c r="GMK845" s="120"/>
      <c r="GML845" s="120"/>
      <c r="GMM845" s="120"/>
      <c r="GMN845" s="120"/>
      <c r="GMO845" s="120"/>
      <c r="GMP845" s="120"/>
      <c r="GMQ845" s="120"/>
      <c r="GMR845" s="120"/>
      <c r="GMS845" s="120"/>
      <c r="GMT845" s="120"/>
      <c r="GMU845" s="120"/>
      <c r="GMV845" s="120"/>
      <c r="GMW845" s="120"/>
      <c r="GMX845" s="120"/>
      <c r="GMY845" s="120"/>
      <c r="GMZ845" s="120"/>
      <c r="GNA845" s="120"/>
      <c r="GNB845" s="120"/>
      <c r="GNC845" s="120"/>
      <c r="GND845" s="120"/>
      <c r="GNE845" s="120"/>
      <c r="GNF845" s="120"/>
      <c r="GNG845" s="120"/>
      <c r="GNH845" s="120"/>
      <c r="GNI845" s="120"/>
      <c r="GNJ845" s="120"/>
      <c r="GNK845" s="120"/>
      <c r="GNL845" s="120"/>
      <c r="GNM845" s="120"/>
      <c r="GNN845" s="120"/>
      <c r="GNO845" s="120"/>
      <c r="GNP845" s="120"/>
      <c r="GNQ845" s="120"/>
      <c r="GNR845" s="120"/>
      <c r="GNS845" s="120"/>
      <c r="GNT845" s="120"/>
      <c r="GNU845" s="120"/>
      <c r="GNV845" s="120"/>
      <c r="GNW845" s="120"/>
      <c r="GNX845" s="120"/>
      <c r="GNY845" s="120"/>
      <c r="GNZ845" s="120"/>
      <c r="GOA845" s="120"/>
      <c r="GOB845" s="120"/>
      <c r="GOC845" s="120"/>
      <c r="GOD845" s="120"/>
      <c r="GOE845" s="120"/>
      <c r="GOF845" s="120"/>
      <c r="GOG845" s="120"/>
      <c r="GOH845" s="120"/>
      <c r="GOI845" s="120"/>
      <c r="GOJ845" s="120"/>
      <c r="GOK845" s="120"/>
      <c r="GOL845" s="120"/>
      <c r="GOM845" s="120"/>
      <c r="GON845" s="120"/>
      <c r="GOO845" s="120"/>
      <c r="GOP845" s="120"/>
      <c r="GOQ845" s="120"/>
      <c r="GOR845" s="120"/>
      <c r="GOS845" s="120"/>
      <c r="GOT845" s="120"/>
      <c r="GOU845" s="120"/>
      <c r="GOV845" s="120"/>
      <c r="GOW845" s="120"/>
      <c r="GOX845" s="120"/>
      <c r="GOY845" s="120"/>
      <c r="GOZ845" s="120"/>
      <c r="GPA845" s="120"/>
      <c r="GPB845" s="120"/>
      <c r="GPC845" s="120"/>
      <c r="GPD845" s="120"/>
      <c r="GPE845" s="120"/>
      <c r="GPF845" s="120"/>
      <c r="GPG845" s="120"/>
      <c r="GPH845" s="120"/>
      <c r="GPI845" s="120"/>
      <c r="GPJ845" s="120"/>
      <c r="GPK845" s="120"/>
      <c r="GPL845" s="120"/>
      <c r="GPM845" s="120"/>
      <c r="GPN845" s="120"/>
      <c r="GPO845" s="120"/>
      <c r="GPP845" s="120"/>
      <c r="GPQ845" s="120"/>
      <c r="GPR845" s="120"/>
      <c r="GPS845" s="120"/>
      <c r="GPT845" s="120"/>
      <c r="GPU845" s="120"/>
      <c r="GPV845" s="120"/>
      <c r="GPW845" s="120"/>
      <c r="GPX845" s="120"/>
      <c r="GPY845" s="120"/>
      <c r="GPZ845" s="120"/>
      <c r="GQA845" s="120"/>
      <c r="GQB845" s="120"/>
      <c r="GQC845" s="120"/>
      <c r="GQD845" s="120"/>
      <c r="GQE845" s="120"/>
      <c r="GQF845" s="120"/>
      <c r="GQG845" s="120"/>
      <c r="GQH845" s="120"/>
      <c r="GQI845" s="120"/>
      <c r="GQJ845" s="120"/>
      <c r="GQK845" s="120"/>
      <c r="GQL845" s="120"/>
      <c r="GQM845" s="120"/>
      <c r="GQN845" s="120"/>
      <c r="GQO845" s="120"/>
      <c r="GQP845" s="120"/>
      <c r="GQQ845" s="120"/>
      <c r="GQR845" s="120"/>
      <c r="GQS845" s="120"/>
      <c r="GQT845" s="120"/>
      <c r="GQU845" s="120"/>
      <c r="GQV845" s="120"/>
      <c r="GQW845" s="120"/>
      <c r="GQX845" s="120"/>
      <c r="GQY845" s="120"/>
      <c r="GQZ845" s="120"/>
      <c r="GRA845" s="120"/>
      <c r="GRB845" s="120"/>
      <c r="GRC845" s="120"/>
      <c r="GRD845" s="120"/>
      <c r="GRE845" s="120"/>
      <c r="GRF845" s="120"/>
      <c r="GRG845" s="120"/>
      <c r="GRH845" s="120"/>
      <c r="GRI845" s="120"/>
      <c r="GRJ845" s="120"/>
      <c r="GRK845" s="120"/>
      <c r="GRL845" s="120"/>
      <c r="GRM845" s="120"/>
      <c r="GRN845" s="120"/>
      <c r="GRO845" s="120"/>
      <c r="GRP845" s="120"/>
      <c r="GRQ845" s="120"/>
      <c r="GRR845" s="120"/>
      <c r="GRS845" s="120"/>
      <c r="GRT845" s="120"/>
      <c r="GRU845" s="120"/>
      <c r="GRV845" s="120"/>
      <c r="GRW845" s="120"/>
      <c r="GRX845" s="120"/>
      <c r="GRY845" s="120"/>
      <c r="GRZ845" s="120"/>
      <c r="GSA845" s="120"/>
      <c r="GSB845" s="120"/>
      <c r="GSC845" s="120"/>
      <c r="GSD845" s="120"/>
      <c r="GSE845" s="120"/>
      <c r="GSF845" s="120"/>
      <c r="GSG845" s="120"/>
      <c r="GSH845" s="120"/>
      <c r="GSI845" s="120"/>
      <c r="GSJ845" s="120"/>
      <c r="GSK845" s="120"/>
      <c r="GSL845" s="120"/>
      <c r="GSM845" s="120"/>
      <c r="GSN845" s="120"/>
      <c r="GSO845" s="120"/>
      <c r="GSP845" s="120"/>
      <c r="GSQ845" s="120"/>
      <c r="GSR845" s="120"/>
      <c r="GSS845" s="120"/>
      <c r="GST845" s="120"/>
      <c r="GSU845" s="120"/>
      <c r="GSV845" s="120"/>
      <c r="GSW845" s="120"/>
      <c r="GSX845" s="120"/>
      <c r="GSY845" s="120"/>
      <c r="GSZ845" s="120"/>
      <c r="GTA845" s="120"/>
      <c r="GTB845" s="120"/>
      <c r="GTC845" s="120"/>
      <c r="GTD845" s="120"/>
      <c r="GTE845" s="120"/>
      <c r="GTF845" s="120"/>
      <c r="GTG845" s="120"/>
      <c r="GTH845" s="120"/>
      <c r="GTI845" s="120"/>
      <c r="GTJ845" s="120"/>
      <c r="GTK845" s="120"/>
      <c r="GTL845" s="120"/>
      <c r="GTM845" s="120"/>
      <c r="GTN845" s="120"/>
      <c r="GTO845" s="120"/>
      <c r="GTP845" s="120"/>
      <c r="GTQ845" s="120"/>
      <c r="GTR845" s="120"/>
      <c r="GTS845" s="120"/>
      <c r="GTT845" s="120"/>
      <c r="GTU845" s="120"/>
      <c r="GTV845" s="120"/>
      <c r="GTW845" s="120"/>
      <c r="GTX845" s="120"/>
      <c r="GTY845" s="120"/>
      <c r="GTZ845" s="120"/>
      <c r="GUA845" s="120"/>
      <c r="GUB845" s="120"/>
      <c r="GUC845" s="120"/>
      <c r="GUD845" s="120"/>
      <c r="GUE845" s="120"/>
      <c r="GUF845" s="120"/>
      <c r="GUG845" s="120"/>
      <c r="GUH845" s="120"/>
      <c r="GUI845" s="120"/>
      <c r="GUJ845" s="120"/>
      <c r="GUK845" s="120"/>
      <c r="GUL845" s="120"/>
      <c r="GUM845" s="120"/>
      <c r="GUN845" s="120"/>
      <c r="GUO845" s="120"/>
      <c r="GUP845" s="120"/>
      <c r="GUQ845" s="120"/>
      <c r="GUR845" s="120"/>
      <c r="GUS845" s="120"/>
      <c r="GUT845" s="120"/>
      <c r="GUU845" s="120"/>
      <c r="GUV845" s="120"/>
      <c r="GUW845" s="120"/>
      <c r="GUX845" s="120"/>
      <c r="GUY845" s="120"/>
      <c r="GUZ845" s="120"/>
      <c r="GVA845" s="120"/>
      <c r="GVB845" s="120"/>
      <c r="GVC845" s="120"/>
      <c r="GVD845" s="120"/>
      <c r="GVE845" s="120"/>
      <c r="GVF845" s="120"/>
      <c r="GVG845" s="120"/>
      <c r="GVH845" s="120"/>
      <c r="GVI845" s="120"/>
      <c r="GVJ845" s="120"/>
      <c r="GVK845" s="120"/>
      <c r="GVL845" s="120"/>
      <c r="GVM845" s="120"/>
      <c r="GVN845" s="120"/>
      <c r="GVO845" s="120"/>
      <c r="GVP845" s="120"/>
      <c r="GVQ845" s="120"/>
      <c r="GVR845" s="120"/>
      <c r="GVS845" s="120"/>
      <c r="GVT845" s="120"/>
      <c r="GVU845" s="120"/>
      <c r="GVV845" s="120"/>
      <c r="GVW845" s="120"/>
      <c r="GVX845" s="120"/>
      <c r="GVY845" s="120"/>
      <c r="GVZ845" s="120"/>
      <c r="GWA845" s="120"/>
      <c r="GWB845" s="120"/>
      <c r="GWC845" s="120"/>
      <c r="GWD845" s="120"/>
      <c r="GWE845" s="120"/>
      <c r="GWF845" s="120"/>
      <c r="GWG845" s="120"/>
      <c r="GWH845" s="120"/>
      <c r="GWI845" s="120"/>
      <c r="GWJ845" s="120"/>
      <c r="GWK845" s="120"/>
      <c r="GWL845" s="120"/>
      <c r="GWM845" s="120"/>
      <c r="GWN845" s="120"/>
      <c r="GWO845" s="120"/>
      <c r="GWP845" s="120"/>
      <c r="GWQ845" s="120"/>
      <c r="GWR845" s="120"/>
      <c r="GWS845" s="120"/>
      <c r="GWT845" s="120"/>
      <c r="GWU845" s="120"/>
      <c r="GWV845" s="120"/>
      <c r="GWW845" s="120"/>
      <c r="GWX845" s="120"/>
      <c r="GWY845" s="120"/>
      <c r="GWZ845" s="120"/>
      <c r="GXA845" s="120"/>
      <c r="GXB845" s="120"/>
      <c r="GXC845" s="120"/>
      <c r="GXD845" s="120"/>
      <c r="GXE845" s="120"/>
      <c r="GXF845" s="120"/>
      <c r="GXG845" s="120"/>
      <c r="GXH845" s="120"/>
      <c r="GXI845" s="120"/>
      <c r="GXJ845" s="120"/>
      <c r="GXK845" s="120"/>
      <c r="GXL845" s="120"/>
      <c r="GXM845" s="120"/>
      <c r="GXN845" s="120"/>
      <c r="GXO845" s="120"/>
      <c r="GXP845" s="120"/>
      <c r="GXQ845" s="120"/>
      <c r="GXR845" s="120"/>
      <c r="GXS845" s="120"/>
      <c r="GXT845" s="120"/>
      <c r="GXU845" s="120"/>
      <c r="GXV845" s="120"/>
      <c r="GXW845" s="120"/>
      <c r="GXX845" s="120"/>
      <c r="GXY845" s="120"/>
      <c r="GXZ845" s="120"/>
      <c r="GYA845" s="120"/>
      <c r="GYB845" s="120"/>
      <c r="GYC845" s="120"/>
      <c r="GYD845" s="120"/>
      <c r="GYE845" s="120"/>
      <c r="GYF845" s="120"/>
      <c r="GYG845" s="120"/>
      <c r="GYH845" s="120"/>
      <c r="GYI845" s="120"/>
      <c r="GYJ845" s="120"/>
      <c r="GYK845" s="120"/>
      <c r="GYL845" s="120"/>
      <c r="GYM845" s="120"/>
      <c r="GYN845" s="120"/>
      <c r="GYO845" s="120"/>
      <c r="GYP845" s="120"/>
      <c r="GYQ845" s="120"/>
      <c r="GYR845" s="120"/>
      <c r="GYS845" s="120"/>
      <c r="GYT845" s="120"/>
      <c r="GYU845" s="120"/>
      <c r="GYV845" s="120"/>
      <c r="GYW845" s="120"/>
      <c r="GYX845" s="120"/>
      <c r="GYY845" s="120"/>
      <c r="GYZ845" s="120"/>
      <c r="GZA845" s="120"/>
      <c r="GZB845" s="120"/>
      <c r="GZC845" s="120"/>
      <c r="GZD845" s="120"/>
      <c r="GZE845" s="120"/>
      <c r="GZF845" s="120"/>
      <c r="GZG845" s="120"/>
      <c r="GZH845" s="120"/>
      <c r="GZI845" s="120"/>
      <c r="GZJ845" s="120"/>
      <c r="GZK845" s="120"/>
      <c r="GZL845" s="120"/>
      <c r="GZM845" s="120"/>
      <c r="GZN845" s="120"/>
      <c r="GZO845" s="120"/>
      <c r="GZP845" s="120"/>
      <c r="GZQ845" s="120"/>
      <c r="GZR845" s="120"/>
      <c r="GZS845" s="120"/>
      <c r="GZT845" s="120"/>
      <c r="GZU845" s="120"/>
      <c r="GZV845" s="120"/>
      <c r="GZW845" s="120"/>
      <c r="GZX845" s="120"/>
      <c r="GZY845" s="120"/>
      <c r="GZZ845" s="120"/>
      <c r="HAA845" s="120"/>
      <c r="HAB845" s="120"/>
      <c r="HAC845" s="120"/>
      <c r="HAD845" s="120"/>
      <c r="HAE845" s="120"/>
      <c r="HAF845" s="120"/>
      <c r="HAG845" s="120"/>
      <c r="HAH845" s="120"/>
      <c r="HAI845" s="120"/>
      <c r="HAJ845" s="120"/>
      <c r="HAK845" s="120"/>
      <c r="HAL845" s="120"/>
      <c r="HAM845" s="120"/>
      <c r="HAN845" s="120"/>
      <c r="HAO845" s="120"/>
      <c r="HAP845" s="120"/>
      <c r="HAQ845" s="120"/>
      <c r="HAR845" s="120"/>
      <c r="HAS845" s="120"/>
      <c r="HAT845" s="120"/>
      <c r="HAU845" s="120"/>
      <c r="HAV845" s="120"/>
      <c r="HAW845" s="120"/>
      <c r="HAX845" s="120"/>
      <c r="HAY845" s="120"/>
      <c r="HAZ845" s="120"/>
      <c r="HBA845" s="120"/>
      <c r="HBB845" s="120"/>
      <c r="HBC845" s="120"/>
      <c r="HBD845" s="120"/>
      <c r="HBE845" s="120"/>
      <c r="HBF845" s="120"/>
      <c r="HBG845" s="120"/>
      <c r="HBH845" s="120"/>
      <c r="HBI845" s="120"/>
      <c r="HBJ845" s="120"/>
      <c r="HBK845" s="120"/>
      <c r="HBL845" s="120"/>
      <c r="HBM845" s="120"/>
      <c r="HBN845" s="120"/>
      <c r="HBO845" s="120"/>
      <c r="HBP845" s="120"/>
      <c r="HBQ845" s="120"/>
      <c r="HBR845" s="120"/>
      <c r="HBS845" s="120"/>
      <c r="HBT845" s="120"/>
      <c r="HBU845" s="120"/>
      <c r="HBV845" s="120"/>
      <c r="HBW845" s="120"/>
      <c r="HBX845" s="120"/>
      <c r="HBY845" s="120"/>
      <c r="HBZ845" s="120"/>
      <c r="HCA845" s="120"/>
      <c r="HCB845" s="120"/>
      <c r="HCC845" s="120"/>
      <c r="HCD845" s="120"/>
      <c r="HCE845" s="120"/>
      <c r="HCF845" s="120"/>
      <c r="HCG845" s="120"/>
      <c r="HCH845" s="120"/>
      <c r="HCI845" s="120"/>
      <c r="HCJ845" s="120"/>
      <c r="HCK845" s="120"/>
      <c r="HCL845" s="120"/>
      <c r="HCM845" s="120"/>
      <c r="HCN845" s="120"/>
      <c r="HCO845" s="120"/>
      <c r="HCP845" s="120"/>
      <c r="HCQ845" s="120"/>
      <c r="HCR845" s="120"/>
      <c r="HCS845" s="120"/>
      <c r="HCT845" s="120"/>
      <c r="HCU845" s="120"/>
      <c r="HCV845" s="120"/>
      <c r="HCW845" s="120"/>
      <c r="HCX845" s="120"/>
      <c r="HCY845" s="120"/>
      <c r="HCZ845" s="120"/>
      <c r="HDA845" s="120"/>
      <c r="HDB845" s="120"/>
      <c r="HDC845" s="120"/>
      <c r="HDD845" s="120"/>
      <c r="HDE845" s="120"/>
      <c r="HDF845" s="120"/>
      <c r="HDG845" s="120"/>
      <c r="HDH845" s="120"/>
      <c r="HDI845" s="120"/>
      <c r="HDJ845" s="120"/>
      <c r="HDK845" s="120"/>
      <c r="HDL845" s="120"/>
      <c r="HDM845" s="120"/>
      <c r="HDN845" s="120"/>
      <c r="HDO845" s="120"/>
      <c r="HDP845" s="120"/>
      <c r="HDQ845" s="120"/>
      <c r="HDR845" s="120"/>
      <c r="HDS845" s="120"/>
      <c r="HDT845" s="120"/>
      <c r="HDU845" s="120"/>
      <c r="HDV845" s="120"/>
      <c r="HDW845" s="120"/>
      <c r="HDX845" s="120"/>
      <c r="HDY845" s="120"/>
      <c r="HDZ845" s="120"/>
      <c r="HEA845" s="120"/>
      <c r="HEB845" s="120"/>
      <c r="HEC845" s="120"/>
      <c r="HED845" s="120"/>
      <c r="HEE845" s="120"/>
      <c r="HEF845" s="120"/>
      <c r="HEG845" s="120"/>
      <c r="HEH845" s="120"/>
      <c r="HEI845" s="120"/>
      <c r="HEJ845" s="120"/>
      <c r="HEK845" s="120"/>
      <c r="HEL845" s="120"/>
      <c r="HEM845" s="120"/>
      <c r="HEN845" s="120"/>
      <c r="HEO845" s="120"/>
      <c r="HEP845" s="120"/>
      <c r="HEQ845" s="120"/>
      <c r="HER845" s="120"/>
      <c r="HES845" s="120"/>
      <c r="HET845" s="120"/>
      <c r="HEU845" s="120"/>
      <c r="HEV845" s="120"/>
      <c r="HEW845" s="120"/>
      <c r="HEX845" s="120"/>
      <c r="HEY845" s="120"/>
      <c r="HEZ845" s="120"/>
      <c r="HFA845" s="120"/>
      <c r="HFB845" s="120"/>
      <c r="HFC845" s="120"/>
      <c r="HFD845" s="120"/>
      <c r="HFE845" s="120"/>
      <c r="HFF845" s="120"/>
      <c r="HFG845" s="120"/>
      <c r="HFH845" s="120"/>
      <c r="HFI845" s="120"/>
      <c r="HFJ845" s="120"/>
      <c r="HFK845" s="120"/>
      <c r="HFL845" s="120"/>
      <c r="HFM845" s="120"/>
      <c r="HFN845" s="120"/>
      <c r="HFO845" s="120"/>
      <c r="HFP845" s="120"/>
      <c r="HFQ845" s="120"/>
      <c r="HFR845" s="120"/>
      <c r="HFS845" s="120"/>
      <c r="HFT845" s="120"/>
      <c r="HFU845" s="120"/>
      <c r="HFV845" s="120"/>
      <c r="HFW845" s="120"/>
      <c r="HFX845" s="120"/>
      <c r="HFY845" s="120"/>
      <c r="HFZ845" s="120"/>
      <c r="HGA845" s="120"/>
      <c r="HGB845" s="120"/>
      <c r="HGC845" s="120"/>
      <c r="HGD845" s="120"/>
      <c r="HGE845" s="120"/>
      <c r="HGF845" s="120"/>
      <c r="HGG845" s="120"/>
      <c r="HGH845" s="120"/>
      <c r="HGI845" s="120"/>
      <c r="HGJ845" s="120"/>
      <c r="HGK845" s="120"/>
      <c r="HGL845" s="120"/>
      <c r="HGM845" s="120"/>
      <c r="HGN845" s="120"/>
      <c r="HGO845" s="120"/>
      <c r="HGP845" s="120"/>
      <c r="HGQ845" s="120"/>
      <c r="HGR845" s="120"/>
      <c r="HGS845" s="120"/>
      <c r="HGT845" s="120"/>
      <c r="HGU845" s="120"/>
      <c r="HGV845" s="120"/>
      <c r="HGW845" s="120"/>
      <c r="HGX845" s="120"/>
      <c r="HGY845" s="120"/>
      <c r="HGZ845" s="120"/>
      <c r="HHA845" s="120"/>
      <c r="HHB845" s="120"/>
      <c r="HHC845" s="120"/>
      <c r="HHD845" s="120"/>
      <c r="HHE845" s="120"/>
      <c r="HHF845" s="120"/>
      <c r="HHG845" s="120"/>
      <c r="HHH845" s="120"/>
      <c r="HHI845" s="120"/>
      <c r="HHJ845" s="120"/>
      <c r="HHK845" s="120"/>
      <c r="HHL845" s="120"/>
      <c r="HHM845" s="120"/>
      <c r="HHN845" s="120"/>
      <c r="HHO845" s="120"/>
      <c r="HHP845" s="120"/>
      <c r="HHQ845" s="120"/>
      <c r="HHR845" s="120"/>
      <c r="HHS845" s="120"/>
      <c r="HHT845" s="120"/>
      <c r="HHU845" s="120"/>
      <c r="HHV845" s="120"/>
      <c r="HHW845" s="120"/>
      <c r="HHX845" s="120"/>
      <c r="HHY845" s="120"/>
      <c r="HHZ845" s="120"/>
      <c r="HIA845" s="120"/>
      <c r="HIB845" s="120"/>
      <c r="HIC845" s="120"/>
      <c r="HID845" s="120"/>
      <c r="HIE845" s="120"/>
      <c r="HIF845" s="120"/>
      <c r="HIG845" s="120"/>
      <c r="HIH845" s="120"/>
      <c r="HII845" s="120"/>
      <c r="HIJ845" s="120"/>
      <c r="HIK845" s="120"/>
      <c r="HIL845" s="120"/>
      <c r="HIM845" s="120"/>
      <c r="HIN845" s="120"/>
      <c r="HIO845" s="120"/>
      <c r="HIP845" s="120"/>
      <c r="HIQ845" s="120"/>
      <c r="HIR845" s="120"/>
      <c r="HIS845" s="120"/>
      <c r="HIT845" s="120"/>
      <c r="HIU845" s="120"/>
      <c r="HIV845" s="120"/>
      <c r="HIW845" s="120"/>
      <c r="HIX845" s="120"/>
      <c r="HIY845" s="120"/>
      <c r="HIZ845" s="120"/>
      <c r="HJA845" s="120"/>
      <c r="HJB845" s="120"/>
      <c r="HJC845" s="120"/>
      <c r="HJD845" s="120"/>
      <c r="HJE845" s="120"/>
      <c r="HJF845" s="120"/>
      <c r="HJG845" s="120"/>
      <c r="HJH845" s="120"/>
      <c r="HJI845" s="120"/>
      <c r="HJJ845" s="120"/>
      <c r="HJK845" s="120"/>
      <c r="HJL845" s="120"/>
      <c r="HJM845" s="120"/>
      <c r="HJN845" s="120"/>
      <c r="HJO845" s="120"/>
      <c r="HJP845" s="120"/>
      <c r="HJQ845" s="120"/>
      <c r="HJR845" s="120"/>
      <c r="HJS845" s="120"/>
      <c r="HJT845" s="120"/>
      <c r="HJU845" s="120"/>
      <c r="HJV845" s="120"/>
      <c r="HJW845" s="120"/>
      <c r="HJX845" s="120"/>
      <c r="HJY845" s="120"/>
      <c r="HJZ845" s="120"/>
      <c r="HKA845" s="120"/>
      <c r="HKB845" s="120"/>
      <c r="HKC845" s="120"/>
      <c r="HKD845" s="120"/>
      <c r="HKE845" s="120"/>
      <c r="HKF845" s="120"/>
      <c r="HKG845" s="120"/>
      <c r="HKH845" s="120"/>
      <c r="HKI845" s="120"/>
      <c r="HKJ845" s="120"/>
      <c r="HKK845" s="120"/>
      <c r="HKL845" s="120"/>
      <c r="HKM845" s="120"/>
      <c r="HKN845" s="120"/>
      <c r="HKO845" s="120"/>
      <c r="HKP845" s="120"/>
      <c r="HKQ845" s="120"/>
      <c r="HKR845" s="120"/>
      <c r="HKS845" s="120"/>
      <c r="HKT845" s="120"/>
      <c r="HKU845" s="120"/>
      <c r="HKV845" s="120"/>
      <c r="HKW845" s="120"/>
      <c r="HKX845" s="120"/>
      <c r="HKY845" s="120"/>
      <c r="HKZ845" s="120"/>
      <c r="HLA845" s="120"/>
      <c r="HLB845" s="120"/>
      <c r="HLC845" s="120"/>
      <c r="HLD845" s="120"/>
      <c r="HLE845" s="120"/>
      <c r="HLF845" s="120"/>
      <c r="HLG845" s="120"/>
      <c r="HLH845" s="120"/>
      <c r="HLI845" s="120"/>
      <c r="HLJ845" s="120"/>
      <c r="HLK845" s="120"/>
      <c r="HLL845" s="120"/>
      <c r="HLM845" s="120"/>
      <c r="HLN845" s="120"/>
      <c r="HLO845" s="120"/>
      <c r="HLP845" s="120"/>
      <c r="HLQ845" s="120"/>
      <c r="HLR845" s="120"/>
      <c r="HLS845" s="120"/>
      <c r="HLT845" s="120"/>
      <c r="HLU845" s="120"/>
      <c r="HLV845" s="120"/>
      <c r="HLW845" s="120"/>
      <c r="HLX845" s="120"/>
      <c r="HLY845" s="120"/>
      <c r="HLZ845" s="120"/>
      <c r="HMA845" s="120"/>
      <c r="HMB845" s="120"/>
      <c r="HMC845" s="120"/>
      <c r="HMD845" s="120"/>
      <c r="HME845" s="120"/>
      <c r="HMF845" s="120"/>
      <c r="HMG845" s="120"/>
      <c r="HMH845" s="120"/>
      <c r="HMI845" s="120"/>
      <c r="HMJ845" s="120"/>
      <c r="HMK845" s="120"/>
      <c r="HML845" s="120"/>
      <c r="HMM845" s="120"/>
      <c r="HMN845" s="120"/>
      <c r="HMO845" s="120"/>
      <c r="HMP845" s="120"/>
      <c r="HMQ845" s="120"/>
      <c r="HMR845" s="120"/>
      <c r="HMS845" s="120"/>
      <c r="HMT845" s="120"/>
      <c r="HMU845" s="120"/>
      <c r="HMV845" s="120"/>
      <c r="HMW845" s="120"/>
      <c r="HMX845" s="120"/>
      <c r="HMY845" s="120"/>
      <c r="HMZ845" s="120"/>
      <c r="HNA845" s="120"/>
      <c r="HNB845" s="120"/>
      <c r="HNC845" s="120"/>
      <c r="HND845" s="120"/>
      <c r="HNE845" s="120"/>
      <c r="HNF845" s="120"/>
      <c r="HNG845" s="120"/>
      <c r="HNH845" s="120"/>
      <c r="HNI845" s="120"/>
      <c r="HNJ845" s="120"/>
      <c r="HNK845" s="120"/>
      <c r="HNL845" s="120"/>
      <c r="HNM845" s="120"/>
      <c r="HNN845" s="120"/>
      <c r="HNO845" s="120"/>
      <c r="HNP845" s="120"/>
      <c r="HNQ845" s="120"/>
      <c r="HNR845" s="120"/>
      <c r="HNS845" s="120"/>
      <c r="HNT845" s="120"/>
      <c r="HNU845" s="120"/>
      <c r="HNV845" s="120"/>
      <c r="HNW845" s="120"/>
      <c r="HNX845" s="120"/>
      <c r="HNY845" s="120"/>
      <c r="HNZ845" s="120"/>
      <c r="HOA845" s="120"/>
      <c r="HOB845" s="120"/>
      <c r="HOC845" s="120"/>
      <c r="HOD845" s="120"/>
      <c r="HOE845" s="120"/>
      <c r="HOF845" s="120"/>
      <c r="HOG845" s="120"/>
      <c r="HOH845" s="120"/>
      <c r="HOI845" s="120"/>
      <c r="HOJ845" s="120"/>
      <c r="HOK845" s="120"/>
      <c r="HOL845" s="120"/>
      <c r="HOM845" s="120"/>
      <c r="HON845" s="120"/>
      <c r="HOO845" s="120"/>
      <c r="HOP845" s="120"/>
      <c r="HOQ845" s="120"/>
      <c r="HOR845" s="120"/>
      <c r="HOS845" s="120"/>
      <c r="HOT845" s="120"/>
      <c r="HOU845" s="120"/>
      <c r="HOV845" s="120"/>
      <c r="HOW845" s="120"/>
      <c r="HOX845" s="120"/>
      <c r="HOY845" s="120"/>
      <c r="HOZ845" s="120"/>
      <c r="HPA845" s="120"/>
      <c r="HPB845" s="120"/>
      <c r="HPC845" s="120"/>
      <c r="HPD845" s="120"/>
      <c r="HPE845" s="120"/>
      <c r="HPF845" s="120"/>
      <c r="HPG845" s="120"/>
      <c r="HPH845" s="120"/>
      <c r="HPI845" s="120"/>
      <c r="HPJ845" s="120"/>
      <c r="HPK845" s="120"/>
      <c r="HPL845" s="120"/>
      <c r="HPM845" s="120"/>
      <c r="HPN845" s="120"/>
      <c r="HPO845" s="120"/>
      <c r="HPP845" s="120"/>
      <c r="HPQ845" s="120"/>
      <c r="HPR845" s="120"/>
      <c r="HPS845" s="120"/>
      <c r="HPT845" s="120"/>
      <c r="HPU845" s="120"/>
      <c r="HPV845" s="120"/>
      <c r="HPW845" s="120"/>
      <c r="HPX845" s="120"/>
      <c r="HPY845" s="120"/>
      <c r="HPZ845" s="120"/>
      <c r="HQA845" s="120"/>
      <c r="HQB845" s="120"/>
      <c r="HQC845" s="120"/>
      <c r="HQD845" s="120"/>
      <c r="HQE845" s="120"/>
      <c r="HQF845" s="120"/>
      <c r="HQG845" s="120"/>
      <c r="HQH845" s="120"/>
      <c r="HQI845" s="120"/>
      <c r="HQJ845" s="120"/>
      <c r="HQK845" s="120"/>
      <c r="HQL845" s="120"/>
      <c r="HQM845" s="120"/>
      <c r="HQN845" s="120"/>
      <c r="HQO845" s="120"/>
      <c r="HQP845" s="120"/>
      <c r="HQQ845" s="120"/>
      <c r="HQR845" s="120"/>
      <c r="HQS845" s="120"/>
      <c r="HQT845" s="120"/>
      <c r="HQU845" s="120"/>
      <c r="HQV845" s="120"/>
      <c r="HQW845" s="120"/>
      <c r="HQX845" s="120"/>
      <c r="HQY845" s="120"/>
      <c r="HQZ845" s="120"/>
      <c r="HRA845" s="120"/>
      <c r="HRB845" s="120"/>
      <c r="HRC845" s="120"/>
      <c r="HRD845" s="120"/>
      <c r="HRE845" s="120"/>
      <c r="HRF845" s="120"/>
      <c r="HRG845" s="120"/>
      <c r="HRH845" s="120"/>
      <c r="HRI845" s="120"/>
      <c r="HRJ845" s="120"/>
      <c r="HRK845" s="120"/>
      <c r="HRL845" s="120"/>
      <c r="HRM845" s="120"/>
      <c r="HRN845" s="120"/>
      <c r="HRO845" s="120"/>
      <c r="HRP845" s="120"/>
      <c r="HRQ845" s="120"/>
      <c r="HRR845" s="120"/>
      <c r="HRS845" s="120"/>
      <c r="HRT845" s="120"/>
      <c r="HRU845" s="120"/>
      <c r="HRV845" s="120"/>
      <c r="HRW845" s="120"/>
      <c r="HRX845" s="120"/>
      <c r="HRY845" s="120"/>
      <c r="HRZ845" s="120"/>
      <c r="HSA845" s="120"/>
      <c r="HSB845" s="120"/>
      <c r="HSC845" s="120"/>
      <c r="HSD845" s="120"/>
      <c r="HSE845" s="120"/>
      <c r="HSF845" s="120"/>
      <c r="HSG845" s="120"/>
      <c r="HSH845" s="120"/>
      <c r="HSI845" s="120"/>
      <c r="HSJ845" s="120"/>
      <c r="HSK845" s="120"/>
      <c r="HSL845" s="120"/>
      <c r="HSM845" s="120"/>
      <c r="HSN845" s="120"/>
      <c r="HSO845" s="120"/>
      <c r="HSP845" s="120"/>
      <c r="HSQ845" s="120"/>
      <c r="HSR845" s="120"/>
      <c r="HSS845" s="120"/>
      <c r="HST845" s="120"/>
      <c r="HSU845" s="120"/>
      <c r="HSV845" s="120"/>
      <c r="HSW845" s="120"/>
      <c r="HSX845" s="120"/>
      <c r="HSY845" s="120"/>
      <c r="HSZ845" s="120"/>
      <c r="HTA845" s="120"/>
      <c r="HTB845" s="120"/>
      <c r="HTC845" s="120"/>
      <c r="HTD845" s="120"/>
      <c r="HTE845" s="120"/>
      <c r="HTF845" s="120"/>
      <c r="HTG845" s="120"/>
      <c r="HTH845" s="120"/>
      <c r="HTI845" s="120"/>
      <c r="HTJ845" s="120"/>
      <c r="HTK845" s="120"/>
      <c r="HTL845" s="120"/>
      <c r="HTM845" s="120"/>
      <c r="HTN845" s="120"/>
      <c r="HTO845" s="120"/>
      <c r="HTP845" s="120"/>
      <c r="HTQ845" s="120"/>
      <c r="HTR845" s="120"/>
      <c r="HTS845" s="120"/>
      <c r="HTT845" s="120"/>
      <c r="HTU845" s="120"/>
      <c r="HTV845" s="120"/>
      <c r="HTW845" s="120"/>
      <c r="HTX845" s="120"/>
      <c r="HTY845" s="120"/>
      <c r="HTZ845" s="120"/>
      <c r="HUA845" s="120"/>
      <c r="HUB845" s="120"/>
      <c r="HUC845" s="120"/>
      <c r="HUD845" s="120"/>
      <c r="HUE845" s="120"/>
      <c r="HUF845" s="120"/>
      <c r="HUG845" s="120"/>
      <c r="HUH845" s="120"/>
      <c r="HUI845" s="120"/>
      <c r="HUJ845" s="120"/>
      <c r="HUK845" s="120"/>
      <c r="HUL845" s="120"/>
      <c r="HUM845" s="120"/>
      <c r="HUN845" s="120"/>
      <c r="HUO845" s="120"/>
      <c r="HUP845" s="120"/>
      <c r="HUQ845" s="120"/>
      <c r="HUR845" s="120"/>
      <c r="HUS845" s="120"/>
      <c r="HUT845" s="120"/>
      <c r="HUU845" s="120"/>
      <c r="HUV845" s="120"/>
      <c r="HUW845" s="120"/>
      <c r="HUX845" s="120"/>
      <c r="HUY845" s="120"/>
      <c r="HUZ845" s="120"/>
      <c r="HVA845" s="120"/>
      <c r="HVB845" s="120"/>
      <c r="HVC845" s="120"/>
      <c r="HVD845" s="120"/>
      <c r="HVE845" s="120"/>
      <c r="HVF845" s="120"/>
      <c r="HVG845" s="120"/>
      <c r="HVH845" s="120"/>
      <c r="HVI845" s="120"/>
      <c r="HVJ845" s="120"/>
      <c r="HVK845" s="120"/>
      <c r="HVL845" s="120"/>
      <c r="HVM845" s="120"/>
      <c r="HVN845" s="120"/>
      <c r="HVO845" s="120"/>
      <c r="HVP845" s="120"/>
      <c r="HVQ845" s="120"/>
      <c r="HVR845" s="120"/>
      <c r="HVS845" s="120"/>
      <c r="HVT845" s="120"/>
      <c r="HVU845" s="120"/>
      <c r="HVV845" s="120"/>
      <c r="HVW845" s="120"/>
      <c r="HVX845" s="120"/>
      <c r="HVY845" s="120"/>
      <c r="HVZ845" s="120"/>
      <c r="HWA845" s="120"/>
      <c r="HWB845" s="120"/>
      <c r="HWC845" s="120"/>
      <c r="HWD845" s="120"/>
      <c r="HWE845" s="120"/>
      <c r="HWF845" s="120"/>
      <c r="HWG845" s="120"/>
      <c r="HWH845" s="120"/>
      <c r="HWI845" s="120"/>
      <c r="HWJ845" s="120"/>
      <c r="HWK845" s="120"/>
      <c r="HWL845" s="120"/>
      <c r="HWM845" s="120"/>
      <c r="HWN845" s="120"/>
      <c r="HWO845" s="120"/>
      <c r="HWP845" s="120"/>
      <c r="HWQ845" s="120"/>
      <c r="HWR845" s="120"/>
      <c r="HWS845" s="120"/>
      <c r="HWT845" s="120"/>
      <c r="HWU845" s="120"/>
      <c r="HWV845" s="120"/>
      <c r="HWW845" s="120"/>
      <c r="HWX845" s="120"/>
      <c r="HWY845" s="120"/>
      <c r="HWZ845" s="120"/>
      <c r="HXA845" s="120"/>
      <c r="HXB845" s="120"/>
      <c r="HXC845" s="120"/>
      <c r="HXD845" s="120"/>
      <c r="HXE845" s="120"/>
      <c r="HXF845" s="120"/>
      <c r="HXG845" s="120"/>
      <c r="HXH845" s="120"/>
      <c r="HXI845" s="120"/>
      <c r="HXJ845" s="120"/>
      <c r="HXK845" s="120"/>
      <c r="HXL845" s="120"/>
      <c r="HXM845" s="120"/>
      <c r="HXN845" s="120"/>
      <c r="HXO845" s="120"/>
      <c r="HXP845" s="120"/>
      <c r="HXQ845" s="120"/>
      <c r="HXR845" s="120"/>
      <c r="HXS845" s="120"/>
      <c r="HXT845" s="120"/>
      <c r="HXU845" s="120"/>
      <c r="HXV845" s="120"/>
      <c r="HXW845" s="120"/>
      <c r="HXX845" s="120"/>
      <c r="HXY845" s="120"/>
      <c r="HXZ845" s="120"/>
      <c r="HYA845" s="120"/>
      <c r="HYB845" s="120"/>
      <c r="HYC845" s="120"/>
      <c r="HYD845" s="120"/>
      <c r="HYE845" s="120"/>
      <c r="HYF845" s="120"/>
      <c r="HYG845" s="120"/>
      <c r="HYH845" s="120"/>
      <c r="HYI845" s="120"/>
      <c r="HYJ845" s="120"/>
      <c r="HYK845" s="120"/>
      <c r="HYL845" s="120"/>
      <c r="HYM845" s="120"/>
      <c r="HYN845" s="120"/>
      <c r="HYO845" s="120"/>
      <c r="HYP845" s="120"/>
      <c r="HYQ845" s="120"/>
      <c r="HYR845" s="120"/>
      <c r="HYS845" s="120"/>
      <c r="HYT845" s="120"/>
      <c r="HYU845" s="120"/>
      <c r="HYV845" s="120"/>
      <c r="HYW845" s="120"/>
      <c r="HYX845" s="120"/>
      <c r="HYY845" s="120"/>
      <c r="HYZ845" s="120"/>
      <c r="HZA845" s="120"/>
      <c r="HZB845" s="120"/>
      <c r="HZC845" s="120"/>
      <c r="HZD845" s="120"/>
      <c r="HZE845" s="120"/>
      <c r="HZF845" s="120"/>
      <c r="HZG845" s="120"/>
      <c r="HZH845" s="120"/>
      <c r="HZI845" s="120"/>
      <c r="HZJ845" s="120"/>
      <c r="HZK845" s="120"/>
      <c r="HZL845" s="120"/>
      <c r="HZM845" s="120"/>
      <c r="HZN845" s="120"/>
      <c r="HZO845" s="120"/>
      <c r="HZP845" s="120"/>
      <c r="HZQ845" s="120"/>
      <c r="HZR845" s="120"/>
      <c r="HZS845" s="120"/>
      <c r="HZT845" s="120"/>
      <c r="HZU845" s="120"/>
      <c r="HZV845" s="120"/>
      <c r="HZW845" s="120"/>
      <c r="HZX845" s="120"/>
      <c r="HZY845" s="120"/>
      <c r="HZZ845" s="120"/>
      <c r="IAA845" s="120"/>
      <c r="IAB845" s="120"/>
      <c r="IAC845" s="120"/>
      <c r="IAD845" s="120"/>
      <c r="IAE845" s="120"/>
      <c r="IAF845" s="120"/>
      <c r="IAG845" s="120"/>
      <c r="IAH845" s="120"/>
      <c r="IAI845" s="120"/>
      <c r="IAJ845" s="120"/>
      <c r="IAK845" s="120"/>
      <c r="IAL845" s="120"/>
      <c r="IAM845" s="120"/>
      <c r="IAN845" s="120"/>
      <c r="IAO845" s="120"/>
      <c r="IAP845" s="120"/>
      <c r="IAQ845" s="120"/>
      <c r="IAR845" s="120"/>
      <c r="IAS845" s="120"/>
      <c r="IAT845" s="120"/>
      <c r="IAU845" s="120"/>
      <c r="IAV845" s="120"/>
      <c r="IAW845" s="120"/>
      <c r="IAX845" s="120"/>
      <c r="IAY845" s="120"/>
      <c r="IAZ845" s="120"/>
      <c r="IBA845" s="120"/>
      <c r="IBB845" s="120"/>
      <c r="IBC845" s="120"/>
      <c r="IBD845" s="120"/>
      <c r="IBE845" s="120"/>
      <c r="IBF845" s="120"/>
      <c r="IBG845" s="120"/>
      <c r="IBH845" s="120"/>
      <c r="IBI845" s="120"/>
      <c r="IBJ845" s="120"/>
      <c r="IBK845" s="120"/>
      <c r="IBL845" s="120"/>
      <c r="IBM845" s="120"/>
      <c r="IBN845" s="120"/>
      <c r="IBO845" s="120"/>
      <c r="IBP845" s="120"/>
      <c r="IBQ845" s="120"/>
      <c r="IBR845" s="120"/>
      <c r="IBS845" s="120"/>
      <c r="IBT845" s="120"/>
      <c r="IBU845" s="120"/>
      <c r="IBV845" s="120"/>
      <c r="IBW845" s="120"/>
      <c r="IBX845" s="120"/>
      <c r="IBY845" s="120"/>
      <c r="IBZ845" s="120"/>
      <c r="ICA845" s="120"/>
      <c r="ICB845" s="120"/>
      <c r="ICC845" s="120"/>
      <c r="ICD845" s="120"/>
      <c r="ICE845" s="120"/>
      <c r="ICF845" s="120"/>
      <c r="ICG845" s="120"/>
      <c r="ICH845" s="120"/>
      <c r="ICI845" s="120"/>
      <c r="ICJ845" s="120"/>
      <c r="ICK845" s="120"/>
      <c r="ICL845" s="120"/>
      <c r="ICM845" s="120"/>
      <c r="ICN845" s="120"/>
      <c r="ICO845" s="120"/>
      <c r="ICP845" s="120"/>
      <c r="ICQ845" s="120"/>
      <c r="ICR845" s="120"/>
      <c r="ICS845" s="120"/>
      <c r="ICT845" s="120"/>
      <c r="ICU845" s="120"/>
      <c r="ICV845" s="120"/>
      <c r="ICW845" s="120"/>
      <c r="ICX845" s="120"/>
      <c r="ICY845" s="120"/>
      <c r="ICZ845" s="120"/>
      <c r="IDA845" s="120"/>
      <c r="IDB845" s="120"/>
      <c r="IDC845" s="120"/>
      <c r="IDD845" s="120"/>
      <c r="IDE845" s="120"/>
      <c r="IDF845" s="120"/>
      <c r="IDG845" s="120"/>
      <c r="IDH845" s="120"/>
      <c r="IDI845" s="120"/>
      <c r="IDJ845" s="120"/>
      <c r="IDK845" s="120"/>
      <c r="IDL845" s="120"/>
      <c r="IDM845" s="120"/>
      <c r="IDN845" s="120"/>
      <c r="IDO845" s="120"/>
      <c r="IDP845" s="120"/>
      <c r="IDQ845" s="120"/>
      <c r="IDR845" s="120"/>
      <c r="IDS845" s="120"/>
      <c r="IDT845" s="120"/>
      <c r="IDU845" s="120"/>
      <c r="IDV845" s="120"/>
      <c r="IDW845" s="120"/>
      <c r="IDX845" s="120"/>
      <c r="IDY845" s="120"/>
      <c r="IDZ845" s="120"/>
      <c r="IEA845" s="120"/>
      <c r="IEB845" s="120"/>
      <c r="IEC845" s="120"/>
      <c r="IED845" s="120"/>
      <c r="IEE845" s="120"/>
      <c r="IEF845" s="120"/>
      <c r="IEG845" s="120"/>
      <c r="IEH845" s="120"/>
      <c r="IEI845" s="120"/>
      <c r="IEJ845" s="120"/>
      <c r="IEK845" s="120"/>
      <c r="IEL845" s="120"/>
      <c r="IEM845" s="120"/>
      <c r="IEN845" s="120"/>
      <c r="IEO845" s="120"/>
      <c r="IEP845" s="120"/>
      <c r="IEQ845" s="120"/>
      <c r="IER845" s="120"/>
      <c r="IES845" s="120"/>
      <c r="IET845" s="120"/>
      <c r="IEU845" s="120"/>
      <c r="IEV845" s="120"/>
      <c r="IEW845" s="120"/>
      <c r="IEX845" s="120"/>
      <c r="IEY845" s="120"/>
      <c r="IEZ845" s="120"/>
      <c r="IFA845" s="120"/>
      <c r="IFB845" s="120"/>
      <c r="IFC845" s="120"/>
      <c r="IFD845" s="120"/>
      <c r="IFE845" s="120"/>
      <c r="IFF845" s="120"/>
      <c r="IFG845" s="120"/>
      <c r="IFH845" s="120"/>
      <c r="IFI845" s="120"/>
      <c r="IFJ845" s="120"/>
      <c r="IFK845" s="120"/>
      <c r="IFL845" s="120"/>
      <c r="IFM845" s="120"/>
      <c r="IFN845" s="120"/>
      <c r="IFO845" s="120"/>
      <c r="IFP845" s="120"/>
      <c r="IFQ845" s="120"/>
      <c r="IFR845" s="120"/>
      <c r="IFS845" s="120"/>
      <c r="IFT845" s="120"/>
      <c r="IFU845" s="120"/>
      <c r="IFV845" s="120"/>
      <c r="IFW845" s="120"/>
      <c r="IFX845" s="120"/>
      <c r="IFY845" s="120"/>
      <c r="IFZ845" s="120"/>
      <c r="IGA845" s="120"/>
      <c r="IGB845" s="120"/>
      <c r="IGC845" s="120"/>
      <c r="IGD845" s="120"/>
      <c r="IGE845" s="120"/>
      <c r="IGF845" s="120"/>
      <c r="IGG845" s="120"/>
      <c r="IGH845" s="120"/>
      <c r="IGI845" s="120"/>
      <c r="IGJ845" s="120"/>
      <c r="IGK845" s="120"/>
      <c r="IGL845" s="120"/>
      <c r="IGM845" s="120"/>
      <c r="IGN845" s="120"/>
      <c r="IGO845" s="120"/>
      <c r="IGP845" s="120"/>
      <c r="IGQ845" s="120"/>
      <c r="IGR845" s="120"/>
      <c r="IGS845" s="120"/>
      <c r="IGT845" s="120"/>
      <c r="IGU845" s="120"/>
      <c r="IGV845" s="120"/>
      <c r="IGW845" s="120"/>
      <c r="IGX845" s="120"/>
      <c r="IGY845" s="120"/>
      <c r="IGZ845" s="120"/>
      <c r="IHA845" s="120"/>
      <c r="IHB845" s="120"/>
      <c r="IHC845" s="120"/>
      <c r="IHD845" s="120"/>
      <c r="IHE845" s="120"/>
      <c r="IHF845" s="120"/>
      <c r="IHG845" s="120"/>
      <c r="IHH845" s="120"/>
      <c r="IHI845" s="120"/>
      <c r="IHJ845" s="120"/>
      <c r="IHK845" s="120"/>
      <c r="IHL845" s="120"/>
      <c r="IHM845" s="120"/>
      <c r="IHN845" s="120"/>
      <c r="IHO845" s="120"/>
      <c r="IHP845" s="120"/>
      <c r="IHQ845" s="120"/>
      <c r="IHR845" s="120"/>
      <c r="IHS845" s="120"/>
      <c r="IHT845" s="120"/>
      <c r="IHU845" s="120"/>
      <c r="IHV845" s="120"/>
      <c r="IHW845" s="120"/>
      <c r="IHX845" s="120"/>
      <c r="IHY845" s="120"/>
      <c r="IHZ845" s="120"/>
      <c r="IIA845" s="120"/>
      <c r="IIB845" s="120"/>
      <c r="IIC845" s="120"/>
      <c r="IID845" s="120"/>
      <c r="IIE845" s="120"/>
      <c r="IIF845" s="120"/>
      <c r="IIG845" s="120"/>
      <c r="IIH845" s="120"/>
      <c r="III845" s="120"/>
      <c r="IIJ845" s="120"/>
      <c r="IIK845" s="120"/>
      <c r="IIL845" s="120"/>
      <c r="IIM845" s="120"/>
      <c r="IIN845" s="120"/>
      <c r="IIO845" s="120"/>
      <c r="IIP845" s="120"/>
      <c r="IIQ845" s="120"/>
      <c r="IIR845" s="120"/>
      <c r="IIS845" s="120"/>
      <c r="IIT845" s="120"/>
      <c r="IIU845" s="120"/>
      <c r="IIV845" s="120"/>
      <c r="IIW845" s="120"/>
      <c r="IIX845" s="120"/>
      <c r="IIY845" s="120"/>
      <c r="IIZ845" s="120"/>
      <c r="IJA845" s="120"/>
      <c r="IJB845" s="120"/>
      <c r="IJC845" s="120"/>
      <c r="IJD845" s="120"/>
      <c r="IJE845" s="120"/>
      <c r="IJF845" s="120"/>
      <c r="IJG845" s="120"/>
      <c r="IJH845" s="120"/>
      <c r="IJI845" s="120"/>
      <c r="IJJ845" s="120"/>
      <c r="IJK845" s="120"/>
      <c r="IJL845" s="120"/>
      <c r="IJM845" s="120"/>
      <c r="IJN845" s="120"/>
      <c r="IJO845" s="120"/>
      <c r="IJP845" s="120"/>
      <c r="IJQ845" s="120"/>
      <c r="IJR845" s="120"/>
      <c r="IJS845" s="120"/>
      <c r="IJT845" s="120"/>
      <c r="IJU845" s="120"/>
      <c r="IJV845" s="120"/>
      <c r="IJW845" s="120"/>
      <c r="IJX845" s="120"/>
      <c r="IJY845" s="120"/>
      <c r="IJZ845" s="120"/>
      <c r="IKA845" s="120"/>
      <c r="IKB845" s="120"/>
      <c r="IKC845" s="120"/>
      <c r="IKD845" s="120"/>
      <c r="IKE845" s="120"/>
      <c r="IKF845" s="120"/>
      <c r="IKG845" s="120"/>
      <c r="IKH845" s="120"/>
      <c r="IKI845" s="120"/>
      <c r="IKJ845" s="120"/>
      <c r="IKK845" s="120"/>
      <c r="IKL845" s="120"/>
      <c r="IKM845" s="120"/>
      <c r="IKN845" s="120"/>
      <c r="IKO845" s="120"/>
      <c r="IKP845" s="120"/>
      <c r="IKQ845" s="120"/>
      <c r="IKR845" s="120"/>
      <c r="IKS845" s="120"/>
      <c r="IKT845" s="120"/>
      <c r="IKU845" s="120"/>
      <c r="IKV845" s="120"/>
      <c r="IKW845" s="120"/>
      <c r="IKX845" s="120"/>
      <c r="IKY845" s="120"/>
      <c r="IKZ845" s="120"/>
      <c r="ILA845" s="120"/>
      <c r="ILB845" s="120"/>
      <c r="ILC845" s="120"/>
      <c r="ILD845" s="120"/>
      <c r="ILE845" s="120"/>
      <c r="ILF845" s="120"/>
      <c r="ILG845" s="120"/>
      <c r="ILH845" s="120"/>
      <c r="ILI845" s="120"/>
      <c r="ILJ845" s="120"/>
      <c r="ILK845" s="120"/>
      <c r="ILL845" s="120"/>
      <c r="ILM845" s="120"/>
      <c r="ILN845" s="120"/>
      <c r="ILO845" s="120"/>
      <c r="ILP845" s="120"/>
      <c r="ILQ845" s="120"/>
      <c r="ILR845" s="120"/>
      <c r="ILS845" s="120"/>
      <c r="ILT845" s="120"/>
      <c r="ILU845" s="120"/>
      <c r="ILV845" s="120"/>
      <c r="ILW845" s="120"/>
      <c r="ILX845" s="120"/>
      <c r="ILY845" s="120"/>
      <c r="ILZ845" s="120"/>
      <c r="IMA845" s="120"/>
      <c r="IMB845" s="120"/>
      <c r="IMC845" s="120"/>
      <c r="IMD845" s="120"/>
      <c r="IME845" s="120"/>
      <c r="IMF845" s="120"/>
      <c r="IMG845" s="120"/>
      <c r="IMH845" s="120"/>
      <c r="IMI845" s="120"/>
      <c r="IMJ845" s="120"/>
      <c r="IMK845" s="120"/>
      <c r="IML845" s="120"/>
      <c r="IMM845" s="120"/>
      <c r="IMN845" s="120"/>
      <c r="IMO845" s="120"/>
      <c r="IMP845" s="120"/>
      <c r="IMQ845" s="120"/>
      <c r="IMR845" s="120"/>
      <c r="IMS845" s="120"/>
      <c r="IMT845" s="120"/>
      <c r="IMU845" s="120"/>
      <c r="IMV845" s="120"/>
      <c r="IMW845" s="120"/>
      <c r="IMX845" s="120"/>
      <c r="IMY845" s="120"/>
      <c r="IMZ845" s="120"/>
      <c r="INA845" s="120"/>
      <c r="INB845" s="120"/>
      <c r="INC845" s="120"/>
      <c r="IND845" s="120"/>
      <c r="INE845" s="120"/>
      <c r="INF845" s="120"/>
      <c r="ING845" s="120"/>
      <c r="INH845" s="120"/>
      <c r="INI845" s="120"/>
      <c r="INJ845" s="120"/>
      <c r="INK845" s="120"/>
      <c r="INL845" s="120"/>
      <c r="INM845" s="120"/>
      <c r="INN845" s="120"/>
      <c r="INO845" s="120"/>
      <c r="INP845" s="120"/>
      <c r="INQ845" s="120"/>
      <c r="INR845" s="120"/>
      <c r="INS845" s="120"/>
      <c r="INT845" s="120"/>
      <c r="INU845" s="120"/>
      <c r="INV845" s="120"/>
      <c r="INW845" s="120"/>
      <c r="INX845" s="120"/>
      <c r="INY845" s="120"/>
      <c r="INZ845" s="120"/>
      <c r="IOA845" s="120"/>
      <c r="IOB845" s="120"/>
      <c r="IOC845" s="120"/>
      <c r="IOD845" s="120"/>
      <c r="IOE845" s="120"/>
      <c r="IOF845" s="120"/>
      <c r="IOG845" s="120"/>
      <c r="IOH845" s="120"/>
      <c r="IOI845" s="120"/>
      <c r="IOJ845" s="120"/>
      <c r="IOK845" s="120"/>
      <c r="IOL845" s="120"/>
      <c r="IOM845" s="120"/>
      <c r="ION845" s="120"/>
      <c r="IOO845" s="120"/>
      <c r="IOP845" s="120"/>
      <c r="IOQ845" s="120"/>
      <c r="IOR845" s="120"/>
      <c r="IOS845" s="120"/>
      <c r="IOT845" s="120"/>
      <c r="IOU845" s="120"/>
      <c r="IOV845" s="120"/>
      <c r="IOW845" s="120"/>
      <c r="IOX845" s="120"/>
      <c r="IOY845" s="120"/>
      <c r="IOZ845" s="120"/>
      <c r="IPA845" s="120"/>
      <c r="IPB845" s="120"/>
      <c r="IPC845" s="120"/>
      <c r="IPD845" s="120"/>
      <c r="IPE845" s="120"/>
      <c r="IPF845" s="120"/>
      <c r="IPG845" s="120"/>
      <c r="IPH845" s="120"/>
      <c r="IPI845" s="120"/>
      <c r="IPJ845" s="120"/>
      <c r="IPK845" s="120"/>
      <c r="IPL845" s="120"/>
      <c r="IPM845" s="120"/>
      <c r="IPN845" s="120"/>
      <c r="IPO845" s="120"/>
      <c r="IPP845" s="120"/>
      <c r="IPQ845" s="120"/>
      <c r="IPR845" s="120"/>
      <c r="IPS845" s="120"/>
      <c r="IPT845" s="120"/>
      <c r="IPU845" s="120"/>
      <c r="IPV845" s="120"/>
      <c r="IPW845" s="120"/>
      <c r="IPX845" s="120"/>
      <c r="IPY845" s="120"/>
      <c r="IPZ845" s="120"/>
      <c r="IQA845" s="120"/>
      <c r="IQB845" s="120"/>
      <c r="IQC845" s="120"/>
      <c r="IQD845" s="120"/>
      <c r="IQE845" s="120"/>
      <c r="IQF845" s="120"/>
      <c r="IQG845" s="120"/>
      <c r="IQH845" s="120"/>
      <c r="IQI845" s="120"/>
      <c r="IQJ845" s="120"/>
      <c r="IQK845" s="120"/>
      <c r="IQL845" s="120"/>
      <c r="IQM845" s="120"/>
      <c r="IQN845" s="120"/>
      <c r="IQO845" s="120"/>
      <c r="IQP845" s="120"/>
      <c r="IQQ845" s="120"/>
      <c r="IQR845" s="120"/>
      <c r="IQS845" s="120"/>
      <c r="IQT845" s="120"/>
      <c r="IQU845" s="120"/>
      <c r="IQV845" s="120"/>
      <c r="IQW845" s="120"/>
      <c r="IQX845" s="120"/>
      <c r="IQY845" s="120"/>
      <c r="IQZ845" s="120"/>
      <c r="IRA845" s="120"/>
      <c r="IRB845" s="120"/>
      <c r="IRC845" s="120"/>
      <c r="IRD845" s="120"/>
      <c r="IRE845" s="120"/>
      <c r="IRF845" s="120"/>
      <c r="IRG845" s="120"/>
      <c r="IRH845" s="120"/>
      <c r="IRI845" s="120"/>
      <c r="IRJ845" s="120"/>
      <c r="IRK845" s="120"/>
      <c r="IRL845" s="120"/>
      <c r="IRM845" s="120"/>
      <c r="IRN845" s="120"/>
      <c r="IRO845" s="120"/>
      <c r="IRP845" s="120"/>
      <c r="IRQ845" s="120"/>
      <c r="IRR845" s="120"/>
      <c r="IRS845" s="120"/>
      <c r="IRT845" s="120"/>
      <c r="IRU845" s="120"/>
      <c r="IRV845" s="120"/>
      <c r="IRW845" s="120"/>
      <c r="IRX845" s="120"/>
      <c r="IRY845" s="120"/>
      <c r="IRZ845" s="120"/>
      <c r="ISA845" s="120"/>
      <c r="ISB845" s="120"/>
      <c r="ISC845" s="120"/>
      <c r="ISD845" s="120"/>
      <c r="ISE845" s="120"/>
      <c r="ISF845" s="120"/>
      <c r="ISG845" s="120"/>
      <c r="ISH845" s="120"/>
      <c r="ISI845" s="120"/>
      <c r="ISJ845" s="120"/>
      <c r="ISK845" s="120"/>
      <c r="ISL845" s="120"/>
      <c r="ISM845" s="120"/>
      <c r="ISN845" s="120"/>
      <c r="ISO845" s="120"/>
      <c r="ISP845" s="120"/>
      <c r="ISQ845" s="120"/>
      <c r="ISR845" s="120"/>
      <c r="ISS845" s="120"/>
      <c r="IST845" s="120"/>
      <c r="ISU845" s="120"/>
      <c r="ISV845" s="120"/>
      <c r="ISW845" s="120"/>
      <c r="ISX845" s="120"/>
      <c r="ISY845" s="120"/>
      <c r="ISZ845" s="120"/>
      <c r="ITA845" s="120"/>
      <c r="ITB845" s="120"/>
      <c r="ITC845" s="120"/>
      <c r="ITD845" s="120"/>
      <c r="ITE845" s="120"/>
      <c r="ITF845" s="120"/>
      <c r="ITG845" s="120"/>
      <c r="ITH845" s="120"/>
      <c r="ITI845" s="120"/>
      <c r="ITJ845" s="120"/>
      <c r="ITK845" s="120"/>
      <c r="ITL845" s="120"/>
      <c r="ITM845" s="120"/>
      <c r="ITN845" s="120"/>
      <c r="ITO845" s="120"/>
      <c r="ITP845" s="120"/>
      <c r="ITQ845" s="120"/>
      <c r="ITR845" s="120"/>
      <c r="ITS845" s="120"/>
      <c r="ITT845" s="120"/>
      <c r="ITU845" s="120"/>
      <c r="ITV845" s="120"/>
      <c r="ITW845" s="120"/>
      <c r="ITX845" s="120"/>
      <c r="ITY845" s="120"/>
      <c r="ITZ845" s="120"/>
      <c r="IUA845" s="120"/>
      <c r="IUB845" s="120"/>
      <c r="IUC845" s="120"/>
      <c r="IUD845" s="120"/>
      <c r="IUE845" s="120"/>
      <c r="IUF845" s="120"/>
      <c r="IUG845" s="120"/>
      <c r="IUH845" s="120"/>
      <c r="IUI845" s="120"/>
      <c r="IUJ845" s="120"/>
      <c r="IUK845" s="120"/>
      <c r="IUL845" s="120"/>
      <c r="IUM845" s="120"/>
      <c r="IUN845" s="120"/>
      <c r="IUO845" s="120"/>
      <c r="IUP845" s="120"/>
      <c r="IUQ845" s="120"/>
      <c r="IUR845" s="120"/>
      <c r="IUS845" s="120"/>
      <c r="IUT845" s="120"/>
      <c r="IUU845" s="120"/>
      <c r="IUV845" s="120"/>
      <c r="IUW845" s="120"/>
      <c r="IUX845" s="120"/>
      <c r="IUY845" s="120"/>
      <c r="IUZ845" s="120"/>
      <c r="IVA845" s="120"/>
      <c r="IVB845" s="120"/>
      <c r="IVC845" s="120"/>
      <c r="IVD845" s="120"/>
      <c r="IVE845" s="120"/>
      <c r="IVF845" s="120"/>
      <c r="IVG845" s="120"/>
      <c r="IVH845" s="120"/>
      <c r="IVI845" s="120"/>
      <c r="IVJ845" s="120"/>
      <c r="IVK845" s="120"/>
      <c r="IVL845" s="120"/>
      <c r="IVM845" s="120"/>
      <c r="IVN845" s="120"/>
      <c r="IVO845" s="120"/>
      <c r="IVP845" s="120"/>
      <c r="IVQ845" s="120"/>
      <c r="IVR845" s="120"/>
      <c r="IVS845" s="120"/>
      <c r="IVT845" s="120"/>
      <c r="IVU845" s="120"/>
      <c r="IVV845" s="120"/>
      <c r="IVW845" s="120"/>
      <c r="IVX845" s="120"/>
      <c r="IVY845" s="120"/>
      <c r="IVZ845" s="120"/>
      <c r="IWA845" s="120"/>
      <c r="IWB845" s="120"/>
      <c r="IWC845" s="120"/>
      <c r="IWD845" s="120"/>
      <c r="IWE845" s="120"/>
      <c r="IWF845" s="120"/>
      <c r="IWG845" s="120"/>
      <c r="IWH845" s="120"/>
      <c r="IWI845" s="120"/>
      <c r="IWJ845" s="120"/>
      <c r="IWK845" s="120"/>
      <c r="IWL845" s="120"/>
      <c r="IWM845" s="120"/>
      <c r="IWN845" s="120"/>
      <c r="IWO845" s="120"/>
      <c r="IWP845" s="120"/>
      <c r="IWQ845" s="120"/>
      <c r="IWR845" s="120"/>
      <c r="IWS845" s="120"/>
      <c r="IWT845" s="120"/>
      <c r="IWU845" s="120"/>
      <c r="IWV845" s="120"/>
      <c r="IWW845" s="120"/>
      <c r="IWX845" s="120"/>
      <c r="IWY845" s="120"/>
      <c r="IWZ845" s="120"/>
      <c r="IXA845" s="120"/>
      <c r="IXB845" s="120"/>
      <c r="IXC845" s="120"/>
      <c r="IXD845" s="120"/>
      <c r="IXE845" s="120"/>
      <c r="IXF845" s="120"/>
      <c r="IXG845" s="120"/>
      <c r="IXH845" s="120"/>
      <c r="IXI845" s="120"/>
      <c r="IXJ845" s="120"/>
      <c r="IXK845" s="120"/>
      <c r="IXL845" s="120"/>
      <c r="IXM845" s="120"/>
      <c r="IXN845" s="120"/>
      <c r="IXO845" s="120"/>
      <c r="IXP845" s="120"/>
      <c r="IXQ845" s="120"/>
      <c r="IXR845" s="120"/>
      <c r="IXS845" s="120"/>
      <c r="IXT845" s="120"/>
      <c r="IXU845" s="120"/>
      <c r="IXV845" s="120"/>
      <c r="IXW845" s="120"/>
      <c r="IXX845" s="120"/>
      <c r="IXY845" s="120"/>
      <c r="IXZ845" s="120"/>
      <c r="IYA845" s="120"/>
      <c r="IYB845" s="120"/>
      <c r="IYC845" s="120"/>
      <c r="IYD845" s="120"/>
      <c r="IYE845" s="120"/>
      <c r="IYF845" s="120"/>
      <c r="IYG845" s="120"/>
      <c r="IYH845" s="120"/>
      <c r="IYI845" s="120"/>
      <c r="IYJ845" s="120"/>
      <c r="IYK845" s="120"/>
      <c r="IYL845" s="120"/>
      <c r="IYM845" s="120"/>
      <c r="IYN845" s="120"/>
      <c r="IYO845" s="120"/>
      <c r="IYP845" s="120"/>
      <c r="IYQ845" s="120"/>
      <c r="IYR845" s="120"/>
      <c r="IYS845" s="120"/>
      <c r="IYT845" s="120"/>
      <c r="IYU845" s="120"/>
      <c r="IYV845" s="120"/>
      <c r="IYW845" s="120"/>
      <c r="IYX845" s="120"/>
      <c r="IYY845" s="120"/>
      <c r="IYZ845" s="120"/>
      <c r="IZA845" s="120"/>
      <c r="IZB845" s="120"/>
      <c r="IZC845" s="120"/>
      <c r="IZD845" s="120"/>
      <c r="IZE845" s="120"/>
      <c r="IZF845" s="120"/>
      <c r="IZG845" s="120"/>
      <c r="IZH845" s="120"/>
      <c r="IZI845" s="120"/>
      <c r="IZJ845" s="120"/>
      <c r="IZK845" s="120"/>
      <c r="IZL845" s="120"/>
      <c r="IZM845" s="120"/>
      <c r="IZN845" s="120"/>
      <c r="IZO845" s="120"/>
      <c r="IZP845" s="120"/>
      <c r="IZQ845" s="120"/>
      <c r="IZR845" s="120"/>
      <c r="IZS845" s="120"/>
      <c r="IZT845" s="120"/>
      <c r="IZU845" s="120"/>
      <c r="IZV845" s="120"/>
      <c r="IZW845" s="120"/>
      <c r="IZX845" s="120"/>
      <c r="IZY845" s="120"/>
      <c r="IZZ845" s="120"/>
      <c r="JAA845" s="120"/>
      <c r="JAB845" s="120"/>
      <c r="JAC845" s="120"/>
      <c r="JAD845" s="120"/>
      <c r="JAE845" s="120"/>
      <c r="JAF845" s="120"/>
      <c r="JAG845" s="120"/>
      <c r="JAH845" s="120"/>
      <c r="JAI845" s="120"/>
      <c r="JAJ845" s="120"/>
      <c r="JAK845" s="120"/>
      <c r="JAL845" s="120"/>
      <c r="JAM845" s="120"/>
      <c r="JAN845" s="120"/>
      <c r="JAO845" s="120"/>
      <c r="JAP845" s="120"/>
      <c r="JAQ845" s="120"/>
      <c r="JAR845" s="120"/>
      <c r="JAS845" s="120"/>
      <c r="JAT845" s="120"/>
      <c r="JAU845" s="120"/>
      <c r="JAV845" s="120"/>
      <c r="JAW845" s="120"/>
      <c r="JAX845" s="120"/>
      <c r="JAY845" s="120"/>
      <c r="JAZ845" s="120"/>
      <c r="JBA845" s="120"/>
      <c r="JBB845" s="120"/>
      <c r="JBC845" s="120"/>
      <c r="JBD845" s="120"/>
      <c r="JBE845" s="120"/>
      <c r="JBF845" s="120"/>
      <c r="JBG845" s="120"/>
      <c r="JBH845" s="120"/>
      <c r="JBI845" s="120"/>
      <c r="JBJ845" s="120"/>
      <c r="JBK845" s="120"/>
      <c r="JBL845" s="120"/>
      <c r="JBM845" s="120"/>
      <c r="JBN845" s="120"/>
      <c r="JBO845" s="120"/>
      <c r="JBP845" s="120"/>
      <c r="JBQ845" s="120"/>
      <c r="JBR845" s="120"/>
      <c r="JBS845" s="120"/>
      <c r="JBT845" s="120"/>
      <c r="JBU845" s="120"/>
      <c r="JBV845" s="120"/>
      <c r="JBW845" s="120"/>
      <c r="JBX845" s="120"/>
      <c r="JBY845" s="120"/>
      <c r="JBZ845" s="120"/>
      <c r="JCA845" s="120"/>
      <c r="JCB845" s="120"/>
      <c r="JCC845" s="120"/>
      <c r="JCD845" s="120"/>
      <c r="JCE845" s="120"/>
      <c r="JCF845" s="120"/>
      <c r="JCG845" s="120"/>
      <c r="JCH845" s="120"/>
      <c r="JCI845" s="120"/>
      <c r="JCJ845" s="120"/>
      <c r="JCK845" s="120"/>
      <c r="JCL845" s="120"/>
      <c r="JCM845" s="120"/>
      <c r="JCN845" s="120"/>
      <c r="JCO845" s="120"/>
      <c r="JCP845" s="120"/>
      <c r="JCQ845" s="120"/>
      <c r="JCR845" s="120"/>
      <c r="JCS845" s="120"/>
      <c r="JCT845" s="120"/>
      <c r="JCU845" s="120"/>
      <c r="JCV845" s="120"/>
      <c r="JCW845" s="120"/>
      <c r="JCX845" s="120"/>
      <c r="JCY845" s="120"/>
      <c r="JCZ845" s="120"/>
      <c r="JDA845" s="120"/>
      <c r="JDB845" s="120"/>
      <c r="JDC845" s="120"/>
      <c r="JDD845" s="120"/>
      <c r="JDE845" s="120"/>
      <c r="JDF845" s="120"/>
      <c r="JDG845" s="120"/>
      <c r="JDH845" s="120"/>
      <c r="JDI845" s="120"/>
      <c r="JDJ845" s="120"/>
      <c r="JDK845" s="120"/>
      <c r="JDL845" s="120"/>
      <c r="JDM845" s="120"/>
      <c r="JDN845" s="120"/>
      <c r="JDO845" s="120"/>
      <c r="JDP845" s="120"/>
      <c r="JDQ845" s="120"/>
      <c r="JDR845" s="120"/>
      <c r="JDS845" s="120"/>
      <c r="JDT845" s="120"/>
      <c r="JDU845" s="120"/>
      <c r="JDV845" s="120"/>
      <c r="JDW845" s="120"/>
      <c r="JDX845" s="120"/>
      <c r="JDY845" s="120"/>
      <c r="JDZ845" s="120"/>
      <c r="JEA845" s="120"/>
      <c r="JEB845" s="120"/>
      <c r="JEC845" s="120"/>
      <c r="JED845" s="120"/>
      <c r="JEE845" s="120"/>
      <c r="JEF845" s="120"/>
      <c r="JEG845" s="120"/>
      <c r="JEH845" s="120"/>
      <c r="JEI845" s="120"/>
      <c r="JEJ845" s="120"/>
      <c r="JEK845" s="120"/>
      <c r="JEL845" s="120"/>
      <c r="JEM845" s="120"/>
      <c r="JEN845" s="120"/>
      <c r="JEO845" s="120"/>
      <c r="JEP845" s="120"/>
      <c r="JEQ845" s="120"/>
      <c r="JER845" s="120"/>
      <c r="JES845" s="120"/>
      <c r="JET845" s="120"/>
      <c r="JEU845" s="120"/>
      <c r="JEV845" s="120"/>
      <c r="JEW845" s="120"/>
      <c r="JEX845" s="120"/>
      <c r="JEY845" s="120"/>
      <c r="JEZ845" s="120"/>
      <c r="JFA845" s="120"/>
      <c r="JFB845" s="120"/>
      <c r="JFC845" s="120"/>
      <c r="JFD845" s="120"/>
      <c r="JFE845" s="120"/>
      <c r="JFF845" s="120"/>
      <c r="JFG845" s="120"/>
      <c r="JFH845" s="120"/>
      <c r="JFI845" s="120"/>
      <c r="JFJ845" s="120"/>
      <c r="JFK845" s="120"/>
      <c r="JFL845" s="120"/>
      <c r="JFM845" s="120"/>
      <c r="JFN845" s="120"/>
      <c r="JFO845" s="120"/>
      <c r="JFP845" s="120"/>
      <c r="JFQ845" s="120"/>
      <c r="JFR845" s="120"/>
      <c r="JFS845" s="120"/>
      <c r="JFT845" s="120"/>
      <c r="JFU845" s="120"/>
      <c r="JFV845" s="120"/>
      <c r="JFW845" s="120"/>
      <c r="JFX845" s="120"/>
      <c r="JFY845" s="120"/>
      <c r="JFZ845" s="120"/>
      <c r="JGA845" s="120"/>
      <c r="JGB845" s="120"/>
      <c r="JGC845" s="120"/>
      <c r="JGD845" s="120"/>
      <c r="JGE845" s="120"/>
      <c r="JGF845" s="120"/>
      <c r="JGG845" s="120"/>
      <c r="JGH845" s="120"/>
      <c r="JGI845" s="120"/>
      <c r="JGJ845" s="120"/>
      <c r="JGK845" s="120"/>
      <c r="JGL845" s="120"/>
      <c r="JGM845" s="120"/>
      <c r="JGN845" s="120"/>
      <c r="JGO845" s="120"/>
      <c r="JGP845" s="120"/>
      <c r="JGQ845" s="120"/>
      <c r="JGR845" s="120"/>
      <c r="JGS845" s="120"/>
      <c r="JGT845" s="120"/>
      <c r="JGU845" s="120"/>
      <c r="JGV845" s="120"/>
      <c r="JGW845" s="120"/>
      <c r="JGX845" s="120"/>
      <c r="JGY845" s="120"/>
      <c r="JGZ845" s="120"/>
      <c r="JHA845" s="120"/>
      <c r="JHB845" s="120"/>
      <c r="JHC845" s="120"/>
      <c r="JHD845" s="120"/>
      <c r="JHE845" s="120"/>
      <c r="JHF845" s="120"/>
      <c r="JHG845" s="120"/>
      <c r="JHH845" s="120"/>
      <c r="JHI845" s="120"/>
      <c r="JHJ845" s="120"/>
      <c r="JHK845" s="120"/>
      <c r="JHL845" s="120"/>
      <c r="JHM845" s="120"/>
      <c r="JHN845" s="120"/>
      <c r="JHO845" s="120"/>
      <c r="JHP845" s="120"/>
      <c r="JHQ845" s="120"/>
      <c r="JHR845" s="120"/>
      <c r="JHS845" s="120"/>
      <c r="JHT845" s="120"/>
      <c r="JHU845" s="120"/>
      <c r="JHV845" s="120"/>
      <c r="JHW845" s="120"/>
      <c r="JHX845" s="120"/>
      <c r="JHY845" s="120"/>
      <c r="JHZ845" s="120"/>
      <c r="JIA845" s="120"/>
      <c r="JIB845" s="120"/>
      <c r="JIC845" s="120"/>
      <c r="JID845" s="120"/>
      <c r="JIE845" s="120"/>
      <c r="JIF845" s="120"/>
      <c r="JIG845" s="120"/>
      <c r="JIH845" s="120"/>
      <c r="JII845" s="120"/>
      <c r="JIJ845" s="120"/>
      <c r="JIK845" s="120"/>
      <c r="JIL845" s="120"/>
      <c r="JIM845" s="120"/>
      <c r="JIN845" s="120"/>
      <c r="JIO845" s="120"/>
      <c r="JIP845" s="120"/>
      <c r="JIQ845" s="120"/>
      <c r="JIR845" s="120"/>
      <c r="JIS845" s="120"/>
      <c r="JIT845" s="120"/>
      <c r="JIU845" s="120"/>
      <c r="JIV845" s="120"/>
      <c r="JIW845" s="120"/>
      <c r="JIX845" s="120"/>
      <c r="JIY845" s="120"/>
      <c r="JIZ845" s="120"/>
      <c r="JJA845" s="120"/>
      <c r="JJB845" s="120"/>
      <c r="JJC845" s="120"/>
      <c r="JJD845" s="120"/>
      <c r="JJE845" s="120"/>
      <c r="JJF845" s="120"/>
      <c r="JJG845" s="120"/>
      <c r="JJH845" s="120"/>
      <c r="JJI845" s="120"/>
      <c r="JJJ845" s="120"/>
      <c r="JJK845" s="120"/>
      <c r="JJL845" s="120"/>
      <c r="JJM845" s="120"/>
      <c r="JJN845" s="120"/>
      <c r="JJO845" s="120"/>
      <c r="JJP845" s="120"/>
      <c r="JJQ845" s="120"/>
      <c r="JJR845" s="120"/>
      <c r="JJS845" s="120"/>
      <c r="JJT845" s="120"/>
      <c r="JJU845" s="120"/>
      <c r="JJV845" s="120"/>
      <c r="JJW845" s="120"/>
      <c r="JJX845" s="120"/>
      <c r="JJY845" s="120"/>
      <c r="JJZ845" s="120"/>
      <c r="JKA845" s="120"/>
      <c r="JKB845" s="120"/>
      <c r="JKC845" s="120"/>
      <c r="JKD845" s="120"/>
      <c r="JKE845" s="120"/>
      <c r="JKF845" s="120"/>
      <c r="JKG845" s="120"/>
      <c r="JKH845" s="120"/>
      <c r="JKI845" s="120"/>
      <c r="JKJ845" s="120"/>
      <c r="JKK845" s="120"/>
      <c r="JKL845" s="120"/>
      <c r="JKM845" s="120"/>
      <c r="JKN845" s="120"/>
      <c r="JKO845" s="120"/>
      <c r="JKP845" s="120"/>
      <c r="JKQ845" s="120"/>
      <c r="JKR845" s="120"/>
      <c r="JKS845" s="120"/>
      <c r="JKT845" s="120"/>
      <c r="JKU845" s="120"/>
      <c r="JKV845" s="120"/>
      <c r="JKW845" s="120"/>
      <c r="JKX845" s="120"/>
      <c r="JKY845" s="120"/>
      <c r="JKZ845" s="120"/>
      <c r="JLA845" s="120"/>
      <c r="JLB845" s="120"/>
      <c r="JLC845" s="120"/>
      <c r="JLD845" s="120"/>
      <c r="JLE845" s="120"/>
      <c r="JLF845" s="120"/>
      <c r="JLG845" s="120"/>
      <c r="JLH845" s="120"/>
      <c r="JLI845" s="120"/>
      <c r="JLJ845" s="120"/>
      <c r="JLK845" s="120"/>
      <c r="JLL845" s="120"/>
      <c r="JLM845" s="120"/>
      <c r="JLN845" s="120"/>
      <c r="JLO845" s="120"/>
      <c r="JLP845" s="120"/>
      <c r="JLQ845" s="120"/>
      <c r="JLR845" s="120"/>
      <c r="JLS845" s="120"/>
      <c r="JLT845" s="120"/>
      <c r="JLU845" s="120"/>
      <c r="JLV845" s="120"/>
      <c r="JLW845" s="120"/>
      <c r="JLX845" s="120"/>
      <c r="JLY845" s="120"/>
      <c r="JLZ845" s="120"/>
      <c r="JMA845" s="120"/>
      <c r="JMB845" s="120"/>
      <c r="JMC845" s="120"/>
      <c r="JMD845" s="120"/>
      <c r="JME845" s="120"/>
      <c r="JMF845" s="120"/>
      <c r="JMG845" s="120"/>
      <c r="JMH845" s="120"/>
      <c r="JMI845" s="120"/>
      <c r="JMJ845" s="120"/>
      <c r="JMK845" s="120"/>
      <c r="JML845" s="120"/>
      <c r="JMM845" s="120"/>
      <c r="JMN845" s="120"/>
      <c r="JMO845" s="120"/>
      <c r="JMP845" s="120"/>
      <c r="JMQ845" s="120"/>
      <c r="JMR845" s="120"/>
      <c r="JMS845" s="120"/>
      <c r="JMT845" s="120"/>
      <c r="JMU845" s="120"/>
      <c r="JMV845" s="120"/>
      <c r="JMW845" s="120"/>
      <c r="JMX845" s="120"/>
      <c r="JMY845" s="120"/>
      <c r="JMZ845" s="120"/>
      <c r="JNA845" s="120"/>
      <c r="JNB845" s="120"/>
      <c r="JNC845" s="120"/>
      <c r="JND845" s="120"/>
      <c r="JNE845" s="120"/>
      <c r="JNF845" s="120"/>
      <c r="JNG845" s="120"/>
      <c r="JNH845" s="120"/>
      <c r="JNI845" s="120"/>
      <c r="JNJ845" s="120"/>
      <c r="JNK845" s="120"/>
      <c r="JNL845" s="120"/>
      <c r="JNM845" s="120"/>
      <c r="JNN845" s="120"/>
      <c r="JNO845" s="120"/>
      <c r="JNP845" s="120"/>
      <c r="JNQ845" s="120"/>
      <c r="JNR845" s="120"/>
      <c r="JNS845" s="120"/>
      <c r="JNT845" s="120"/>
      <c r="JNU845" s="120"/>
      <c r="JNV845" s="120"/>
      <c r="JNW845" s="120"/>
      <c r="JNX845" s="120"/>
      <c r="JNY845" s="120"/>
      <c r="JNZ845" s="120"/>
      <c r="JOA845" s="120"/>
      <c r="JOB845" s="120"/>
      <c r="JOC845" s="120"/>
      <c r="JOD845" s="120"/>
      <c r="JOE845" s="120"/>
      <c r="JOF845" s="120"/>
      <c r="JOG845" s="120"/>
      <c r="JOH845" s="120"/>
      <c r="JOI845" s="120"/>
      <c r="JOJ845" s="120"/>
      <c r="JOK845" s="120"/>
      <c r="JOL845" s="120"/>
      <c r="JOM845" s="120"/>
      <c r="JON845" s="120"/>
      <c r="JOO845" s="120"/>
      <c r="JOP845" s="120"/>
      <c r="JOQ845" s="120"/>
      <c r="JOR845" s="120"/>
      <c r="JOS845" s="120"/>
      <c r="JOT845" s="120"/>
      <c r="JOU845" s="120"/>
      <c r="JOV845" s="120"/>
      <c r="JOW845" s="120"/>
      <c r="JOX845" s="120"/>
      <c r="JOY845" s="120"/>
      <c r="JOZ845" s="120"/>
      <c r="JPA845" s="120"/>
      <c r="JPB845" s="120"/>
      <c r="JPC845" s="120"/>
      <c r="JPD845" s="120"/>
      <c r="JPE845" s="120"/>
      <c r="JPF845" s="120"/>
      <c r="JPG845" s="120"/>
      <c r="JPH845" s="120"/>
      <c r="JPI845" s="120"/>
      <c r="JPJ845" s="120"/>
      <c r="JPK845" s="120"/>
      <c r="JPL845" s="120"/>
      <c r="JPM845" s="120"/>
      <c r="JPN845" s="120"/>
      <c r="JPO845" s="120"/>
      <c r="JPP845" s="120"/>
      <c r="JPQ845" s="120"/>
      <c r="JPR845" s="120"/>
      <c r="JPS845" s="120"/>
      <c r="JPT845" s="120"/>
      <c r="JPU845" s="120"/>
      <c r="JPV845" s="120"/>
      <c r="JPW845" s="120"/>
      <c r="JPX845" s="120"/>
      <c r="JPY845" s="120"/>
      <c r="JPZ845" s="120"/>
      <c r="JQA845" s="120"/>
      <c r="JQB845" s="120"/>
      <c r="JQC845" s="120"/>
      <c r="JQD845" s="120"/>
      <c r="JQE845" s="120"/>
      <c r="JQF845" s="120"/>
      <c r="JQG845" s="120"/>
      <c r="JQH845" s="120"/>
      <c r="JQI845" s="120"/>
      <c r="JQJ845" s="120"/>
      <c r="JQK845" s="120"/>
      <c r="JQL845" s="120"/>
      <c r="JQM845" s="120"/>
      <c r="JQN845" s="120"/>
      <c r="JQO845" s="120"/>
      <c r="JQP845" s="120"/>
      <c r="JQQ845" s="120"/>
      <c r="JQR845" s="120"/>
      <c r="JQS845" s="120"/>
      <c r="JQT845" s="120"/>
      <c r="JQU845" s="120"/>
      <c r="JQV845" s="120"/>
      <c r="JQW845" s="120"/>
      <c r="JQX845" s="120"/>
      <c r="JQY845" s="120"/>
      <c r="JQZ845" s="120"/>
      <c r="JRA845" s="120"/>
      <c r="JRB845" s="120"/>
      <c r="JRC845" s="120"/>
      <c r="JRD845" s="120"/>
      <c r="JRE845" s="120"/>
      <c r="JRF845" s="120"/>
      <c r="JRG845" s="120"/>
      <c r="JRH845" s="120"/>
      <c r="JRI845" s="120"/>
      <c r="JRJ845" s="120"/>
      <c r="JRK845" s="120"/>
      <c r="JRL845" s="120"/>
      <c r="JRM845" s="120"/>
      <c r="JRN845" s="120"/>
      <c r="JRO845" s="120"/>
      <c r="JRP845" s="120"/>
      <c r="JRQ845" s="120"/>
      <c r="JRR845" s="120"/>
      <c r="JRS845" s="120"/>
      <c r="JRT845" s="120"/>
      <c r="JRU845" s="120"/>
      <c r="JRV845" s="120"/>
      <c r="JRW845" s="120"/>
      <c r="JRX845" s="120"/>
      <c r="JRY845" s="120"/>
      <c r="JRZ845" s="120"/>
      <c r="JSA845" s="120"/>
      <c r="JSB845" s="120"/>
      <c r="JSC845" s="120"/>
      <c r="JSD845" s="120"/>
      <c r="JSE845" s="120"/>
      <c r="JSF845" s="120"/>
      <c r="JSG845" s="120"/>
      <c r="JSH845" s="120"/>
      <c r="JSI845" s="120"/>
      <c r="JSJ845" s="120"/>
      <c r="JSK845" s="120"/>
      <c r="JSL845" s="120"/>
      <c r="JSM845" s="120"/>
      <c r="JSN845" s="120"/>
      <c r="JSO845" s="120"/>
      <c r="JSP845" s="120"/>
      <c r="JSQ845" s="120"/>
      <c r="JSR845" s="120"/>
      <c r="JSS845" s="120"/>
      <c r="JST845" s="120"/>
      <c r="JSU845" s="120"/>
      <c r="JSV845" s="120"/>
      <c r="JSW845" s="120"/>
      <c r="JSX845" s="120"/>
      <c r="JSY845" s="120"/>
      <c r="JSZ845" s="120"/>
      <c r="JTA845" s="120"/>
      <c r="JTB845" s="120"/>
      <c r="JTC845" s="120"/>
      <c r="JTD845" s="120"/>
      <c r="JTE845" s="120"/>
      <c r="JTF845" s="120"/>
      <c r="JTG845" s="120"/>
      <c r="JTH845" s="120"/>
      <c r="JTI845" s="120"/>
      <c r="JTJ845" s="120"/>
      <c r="JTK845" s="120"/>
      <c r="JTL845" s="120"/>
      <c r="JTM845" s="120"/>
      <c r="JTN845" s="120"/>
      <c r="JTO845" s="120"/>
      <c r="JTP845" s="120"/>
      <c r="JTQ845" s="120"/>
      <c r="JTR845" s="120"/>
      <c r="JTS845" s="120"/>
      <c r="JTT845" s="120"/>
      <c r="JTU845" s="120"/>
      <c r="JTV845" s="120"/>
      <c r="JTW845" s="120"/>
      <c r="JTX845" s="120"/>
      <c r="JTY845" s="120"/>
      <c r="JTZ845" s="120"/>
      <c r="JUA845" s="120"/>
      <c r="JUB845" s="120"/>
      <c r="JUC845" s="120"/>
      <c r="JUD845" s="120"/>
      <c r="JUE845" s="120"/>
      <c r="JUF845" s="120"/>
      <c r="JUG845" s="120"/>
      <c r="JUH845" s="120"/>
      <c r="JUI845" s="120"/>
      <c r="JUJ845" s="120"/>
      <c r="JUK845" s="120"/>
      <c r="JUL845" s="120"/>
      <c r="JUM845" s="120"/>
      <c r="JUN845" s="120"/>
      <c r="JUO845" s="120"/>
      <c r="JUP845" s="120"/>
      <c r="JUQ845" s="120"/>
      <c r="JUR845" s="120"/>
      <c r="JUS845" s="120"/>
      <c r="JUT845" s="120"/>
      <c r="JUU845" s="120"/>
      <c r="JUV845" s="120"/>
      <c r="JUW845" s="120"/>
      <c r="JUX845" s="120"/>
      <c r="JUY845" s="120"/>
      <c r="JUZ845" s="120"/>
      <c r="JVA845" s="120"/>
      <c r="JVB845" s="120"/>
      <c r="JVC845" s="120"/>
      <c r="JVD845" s="120"/>
      <c r="JVE845" s="120"/>
      <c r="JVF845" s="120"/>
      <c r="JVG845" s="120"/>
      <c r="JVH845" s="120"/>
      <c r="JVI845" s="120"/>
      <c r="JVJ845" s="120"/>
      <c r="JVK845" s="120"/>
      <c r="JVL845" s="120"/>
      <c r="JVM845" s="120"/>
      <c r="JVN845" s="120"/>
      <c r="JVO845" s="120"/>
      <c r="JVP845" s="120"/>
      <c r="JVQ845" s="120"/>
      <c r="JVR845" s="120"/>
      <c r="JVS845" s="120"/>
      <c r="JVT845" s="120"/>
      <c r="JVU845" s="120"/>
      <c r="JVV845" s="120"/>
      <c r="JVW845" s="120"/>
      <c r="JVX845" s="120"/>
      <c r="JVY845" s="120"/>
      <c r="JVZ845" s="120"/>
      <c r="JWA845" s="120"/>
      <c r="JWB845" s="120"/>
      <c r="JWC845" s="120"/>
      <c r="JWD845" s="120"/>
      <c r="JWE845" s="120"/>
      <c r="JWF845" s="120"/>
      <c r="JWG845" s="120"/>
      <c r="JWH845" s="120"/>
      <c r="JWI845" s="120"/>
      <c r="JWJ845" s="120"/>
      <c r="JWK845" s="120"/>
      <c r="JWL845" s="120"/>
      <c r="JWM845" s="120"/>
      <c r="JWN845" s="120"/>
      <c r="JWO845" s="120"/>
      <c r="JWP845" s="120"/>
      <c r="JWQ845" s="120"/>
      <c r="JWR845" s="120"/>
      <c r="JWS845" s="120"/>
      <c r="JWT845" s="120"/>
      <c r="JWU845" s="120"/>
      <c r="JWV845" s="120"/>
      <c r="JWW845" s="120"/>
      <c r="JWX845" s="120"/>
      <c r="JWY845" s="120"/>
      <c r="JWZ845" s="120"/>
      <c r="JXA845" s="120"/>
      <c r="JXB845" s="120"/>
      <c r="JXC845" s="120"/>
      <c r="JXD845" s="120"/>
      <c r="JXE845" s="120"/>
      <c r="JXF845" s="120"/>
      <c r="JXG845" s="120"/>
      <c r="JXH845" s="120"/>
      <c r="JXI845" s="120"/>
      <c r="JXJ845" s="120"/>
      <c r="JXK845" s="120"/>
      <c r="JXL845" s="120"/>
      <c r="JXM845" s="120"/>
      <c r="JXN845" s="120"/>
      <c r="JXO845" s="120"/>
      <c r="JXP845" s="120"/>
      <c r="JXQ845" s="120"/>
      <c r="JXR845" s="120"/>
      <c r="JXS845" s="120"/>
      <c r="JXT845" s="120"/>
      <c r="JXU845" s="120"/>
      <c r="JXV845" s="120"/>
      <c r="JXW845" s="120"/>
      <c r="JXX845" s="120"/>
      <c r="JXY845" s="120"/>
      <c r="JXZ845" s="120"/>
      <c r="JYA845" s="120"/>
      <c r="JYB845" s="120"/>
      <c r="JYC845" s="120"/>
      <c r="JYD845" s="120"/>
      <c r="JYE845" s="120"/>
      <c r="JYF845" s="120"/>
      <c r="JYG845" s="120"/>
      <c r="JYH845" s="120"/>
      <c r="JYI845" s="120"/>
      <c r="JYJ845" s="120"/>
      <c r="JYK845" s="120"/>
      <c r="JYL845" s="120"/>
      <c r="JYM845" s="120"/>
      <c r="JYN845" s="120"/>
      <c r="JYO845" s="120"/>
      <c r="JYP845" s="120"/>
      <c r="JYQ845" s="120"/>
      <c r="JYR845" s="120"/>
      <c r="JYS845" s="120"/>
      <c r="JYT845" s="120"/>
      <c r="JYU845" s="120"/>
      <c r="JYV845" s="120"/>
      <c r="JYW845" s="120"/>
      <c r="JYX845" s="120"/>
      <c r="JYY845" s="120"/>
      <c r="JYZ845" s="120"/>
      <c r="JZA845" s="120"/>
      <c r="JZB845" s="120"/>
      <c r="JZC845" s="120"/>
      <c r="JZD845" s="120"/>
      <c r="JZE845" s="120"/>
      <c r="JZF845" s="120"/>
      <c r="JZG845" s="120"/>
      <c r="JZH845" s="120"/>
      <c r="JZI845" s="120"/>
      <c r="JZJ845" s="120"/>
      <c r="JZK845" s="120"/>
      <c r="JZL845" s="120"/>
      <c r="JZM845" s="120"/>
      <c r="JZN845" s="120"/>
      <c r="JZO845" s="120"/>
      <c r="JZP845" s="120"/>
      <c r="JZQ845" s="120"/>
      <c r="JZR845" s="120"/>
      <c r="JZS845" s="120"/>
      <c r="JZT845" s="120"/>
      <c r="JZU845" s="120"/>
      <c r="JZV845" s="120"/>
      <c r="JZW845" s="120"/>
      <c r="JZX845" s="120"/>
      <c r="JZY845" s="120"/>
      <c r="JZZ845" s="120"/>
      <c r="KAA845" s="120"/>
      <c r="KAB845" s="120"/>
      <c r="KAC845" s="120"/>
      <c r="KAD845" s="120"/>
      <c r="KAE845" s="120"/>
      <c r="KAF845" s="120"/>
      <c r="KAG845" s="120"/>
      <c r="KAH845" s="120"/>
      <c r="KAI845" s="120"/>
      <c r="KAJ845" s="120"/>
      <c r="KAK845" s="120"/>
      <c r="KAL845" s="120"/>
      <c r="KAM845" s="120"/>
      <c r="KAN845" s="120"/>
      <c r="KAO845" s="120"/>
      <c r="KAP845" s="120"/>
      <c r="KAQ845" s="120"/>
      <c r="KAR845" s="120"/>
      <c r="KAS845" s="120"/>
      <c r="KAT845" s="120"/>
      <c r="KAU845" s="120"/>
      <c r="KAV845" s="120"/>
      <c r="KAW845" s="120"/>
      <c r="KAX845" s="120"/>
      <c r="KAY845" s="120"/>
      <c r="KAZ845" s="120"/>
      <c r="KBA845" s="120"/>
      <c r="KBB845" s="120"/>
      <c r="KBC845" s="120"/>
      <c r="KBD845" s="120"/>
      <c r="KBE845" s="120"/>
      <c r="KBF845" s="120"/>
      <c r="KBG845" s="120"/>
      <c r="KBH845" s="120"/>
      <c r="KBI845" s="120"/>
      <c r="KBJ845" s="120"/>
      <c r="KBK845" s="120"/>
      <c r="KBL845" s="120"/>
      <c r="KBM845" s="120"/>
      <c r="KBN845" s="120"/>
      <c r="KBO845" s="120"/>
      <c r="KBP845" s="120"/>
      <c r="KBQ845" s="120"/>
      <c r="KBR845" s="120"/>
      <c r="KBS845" s="120"/>
      <c r="KBT845" s="120"/>
      <c r="KBU845" s="120"/>
      <c r="KBV845" s="120"/>
      <c r="KBW845" s="120"/>
      <c r="KBX845" s="120"/>
      <c r="KBY845" s="120"/>
      <c r="KBZ845" s="120"/>
      <c r="KCA845" s="120"/>
      <c r="KCB845" s="120"/>
      <c r="KCC845" s="120"/>
      <c r="KCD845" s="120"/>
      <c r="KCE845" s="120"/>
      <c r="KCF845" s="120"/>
      <c r="KCG845" s="120"/>
      <c r="KCH845" s="120"/>
      <c r="KCI845" s="120"/>
      <c r="KCJ845" s="120"/>
      <c r="KCK845" s="120"/>
      <c r="KCL845" s="120"/>
      <c r="KCM845" s="120"/>
      <c r="KCN845" s="120"/>
      <c r="KCO845" s="120"/>
      <c r="KCP845" s="120"/>
      <c r="KCQ845" s="120"/>
      <c r="KCR845" s="120"/>
      <c r="KCS845" s="120"/>
      <c r="KCT845" s="120"/>
      <c r="KCU845" s="120"/>
      <c r="KCV845" s="120"/>
      <c r="KCW845" s="120"/>
      <c r="KCX845" s="120"/>
      <c r="KCY845" s="120"/>
      <c r="KCZ845" s="120"/>
      <c r="KDA845" s="120"/>
      <c r="KDB845" s="120"/>
      <c r="KDC845" s="120"/>
      <c r="KDD845" s="120"/>
      <c r="KDE845" s="120"/>
      <c r="KDF845" s="120"/>
      <c r="KDG845" s="120"/>
      <c r="KDH845" s="120"/>
      <c r="KDI845" s="120"/>
      <c r="KDJ845" s="120"/>
      <c r="KDK845" s="120"/>
      <c r="KDL845" s="120"/>
      <c r="KDM845" s="120"/>
      <c r="KDN845" s="120"/>
      <c r="KDO845" s="120"/>
      <c r="KDP845" s="120"/>
      <c r="KDQ845" s="120"/>
      <c r="KDR845" s="120"/>
      <c r="KDS845" s="120"/>
      <c r="KDT845" s="120"/>
      <c r="KDU845" s="120"/>
      <c r="KDV845" s="120"/>
      <c r="KDW845" s="120"/>
      <c r="KDX845" s="120"/>
      <c r="KDY845" s="120"/>
      <c r="KDZ845" s="120"/>
      <c r="KEA845" s="120"/>
      <c r="KEB845" s="120"/>
      <c r="KEC845" s="120"/>
      <c r="KED845" s="120"/>
      <c r="KEE845" s="120"/>
      <c r="KEF845" s="120"/>
      <c r="KEG845" s="120"/>
      <c r="KEH845" s="120"/>
      <c r="KEI845" s="120"/>
      <c r="KEJ845" s="120"/>
      <c r="KEK845" s="120"/>
      <c r="KEL845" s="120"/>
      <c r="KEM845" s="120"/>
      <c r="KEN845" s="120"/>
      <c r="KEO845" s="120"/>
      <c r="KEP845" s="120"/>
      <c r="KEQ845" s="120"/>
      <c r="KER845" s="120"/>
      <c r="KES845" s="120"/>
      <c r="KET845" s="120"/>
      <c r="KEU845" s="120"/>
      <c r="KEV845" s="120"/>
      <c r="KEW845" s="120"/>
      <c r="KEX845" s="120"/>
      <c r="KEY845" s="120"/>
      <c r="KEZ845" s="120"/>
      <c r="KFA845" s="120"/>
      <c r="KFB845" s="120"/>
      <c r="KFC845" s="120"/>
      <c r="KFD845" s="120"/>
      <c r="KFE845" s="120"/>
      <c r="KFF845" s="120"/>
      <c r="KFG845" s="120"/>
      <c r="KFH845" s="120"/>
      <c r="KFI845" s="120"/>
      <c r="KFJ845" s="120"/>
      <c r="KFK845" s="120"/>
      <c r="KFL845" s="120"/>
      <c r="KFM845" s="120"/>
      <c r="KFN845" s="120"/>
      <c r="KFO845" s="120"/>
      <c r="KFP845" s="120"/>
      <c r="KFQ845" s="120"/>
      <c r="KFR845" s="120"/>
      <c r="KFS845" s="120"/>
      <c r="KFT845" s="120"/>
      <c r="KFU845" s="120"/>
      <c r="KFV845" s="120"/>
      <c r="KFW845" s="120"/>
      <c r="KFX845" s="120"/>
      <c r="KFY845" s="120"/>
      <c r="KFZ845" s="120"/>
      <c r="KGA845" s="120"/>
      <c r="KGB845" s="120"/>
      <c r="KGC845" s="120"/>
      <c r="KGD845" s="120"/>
      <c r="KGE845" s="120"/>
      <c r="KGF845" s="120"/>
      <c r="KGG845" s="120"/>
      <c r="KGH845" s="120"/>
      <c r="KGI845" s="120"/>
      <c r="KGJ845" s="120"/>
      <c r="KGK845" s="120"/>
      <c r="KGL845" s="120"/>
      <c r="KGM845" s="120"/>
      <c r="KGN845" s="120"/>
      <c r="KGO845" s="120"/>
      <c r="KGP845" s="120"/>
      <c r="KGQ845" s="120"/>
      <c r="KGR845" s="120"/>
      <c r="KGS845" s="120"/>
      <c r="KGT845" s="120"/>
      <c r="KGU845" s="120"/>
      <c r="KGV845" s="120"/>
      <c r="KGW845" s="120"/>
      <c r="KGX845" s="120"/>
      <c r="KGY845" s="120"/>
      <c r="KGZ845" s="120"/>
      <c r="KHA845" s="120"/>
      <c r="KHB845" s="120"/>
      <c r="KHC845" s="120"/>
      <c r="KHD845" s="120"/>
      <c r="KHE845" s="120"/>
      <c r="KHF845" s="120"/>
      <c r="KHG845" s="120"/>
      <c r="KHH845" s="120"/>
      <c r="KHI845" s="120"/>
      <c r="KHJ845" s="120"/>
      <c r="KHK845" s="120"/>
      <c r="KHL845" s="120"/>
      <c r="KHM845" s="120"/>
      <c r="KHN845" s="120"/>
      <c r="KHO845" s="120"/>
      <c r="KHP845" s="120"/>
      <c r="KHQ845" s="120"/>
      <c r="KHR845" s="120"/>
      <c r="KHS845" s="120"/>
      <c r="KHT845" s="120"/>
      <c r="KHU845" s="120"/>
      <c r="KHV845" s="120"/>
      <c r="KHW845" s="120"/>
      <c r="KHX845" s="120"/>
      <c r="KHY845" s="120"/>
      <c r="KHZ845" s="120"/>
      <c r="KIA845" s="120"/>
      <c r="KIB845" s="120"/>
      <c r="KIC845" s="120"/>
      <c r="KID845" s="120"/>
      <c r="KIE845" s="120"/>
      <c r="KIF845" s="120"/>
      <c r="KIG845" s="120"/>
      <c r="KIH845" s="120"/>
      <c r="KII845" s="120"/>
      <c r="KIJ845" s="120"/>
      <c r="KIK845" s="120"/>
      <c r="KIL845" s="120"/>
      <c r="KIM845" s="120"/>
      <c r="KIN845" s="120"/>
      <c r="KIO845" s="120"/>
      <c r="KIP845" s="120"/>
      <c r="KIQ845" s="120"/>
      <c r="KIR845" s="120"/>
      <c r="KIS845" s="120"/>
      <c r="KIT845" s="120"/>
      <c r="KIU845" s="120"/>
      <c r="KIV845" s="120"/>
      <c r="KIW845" s="120"/>
      <c r="KIX845" s="120"/>
      <c r="KIY845" s="120"/>
      <c r="KIZ845" s="120"/>
      <c r="KJA845" s="120"/>
      <c r="KJB845" s="120"/>
      <c r="KJC845" s="120"/>
      <c r="KJD845" s="120"/>
      <c r="KJE845" s="120"/>
      <c r="KJF845" s="120"/>
      <c r="KJG845" s="120"/>
      <c r="KJH845" s="120"/>
      <c r="KJI845" s="120"/>
      <c r="KJJ845" s="120"/>
      <c r="KJK845" s="120"/>
      <c r="KJL845" s="120"/>
      <c r="KJM845" s="120"/>
      <c r="KJN845" s="120"/>
      <c r="KJO845" s="120"/>
      <c r="KJP845" s="120"/>
      <c r="KJQ845" s="120"/>
      <c r="KJR845" s="120"/>
      <c r="KJS845" s="120"/>
      <c r="KJT845" s="120"/>
      <c r="KJU845" s="120"/>
      <c r="KJV845" s="120"/>
      <c r="KJW845" s="120"/>
      <c r="KJX845" s="120"/>
      <c r="KJY845" s="120"/>
      <c r="KJZ845" s="120"/>
      <c r="KKA845" s="120"/>
      <c r="KKB845" s="120"/>
      <c r="KKC845" s="120"/>
      <c r="KKD845" s="120"/>
      <c r="KKE845" s="120"/>
      <c r="KKF845" s="120"/>
      <c r="KKG845" s="120"/>
      <c r="KKH845" s="120"/>
      <c r="KKI845" s="120"/>
      <c r="KKJ845" s="120"/>
      <c r="KKK845" s="120"/>
      <c r="KKL845" s="120"/>
      <c r="KKM845" s="120"/>
      <c r="KKN845" s="120"/>
      <c r="KKO845" s="120"/>
      <c r="KKP845" s="120"/>
      <c r="KKQ845" s="120"/>
      <c r="KKR845" s="120"/>
      <c r="KKS845" s="120"/>
      <c r="KKT845" s="120"/>
      <c r="KKU845" s="120"/>
      <c r="KKV845" s="120"/>
      <c r="KKW845" s="120"/>
      <c r="KKX845" s="120"/>
      <c r="KKY845" s="120"/>
      <c r="KKZ845" s="120"/>
      <c r="KLA845" s="120"/>
      <c r="KLB845" s="120"/>
      <c r="KLC845" s="120"/>
      <c r="KLD845" s="120"/>
      <c r="KLE845" s="120"/>
      <c r="KLF845" s="120"/>
      <c r="KLG845" s="120"/>
      <c r="KLH845" s="120"/>
      <c r="KLI845" s="120"/>
      <c r="KLJ845" s="120"/>
      <c r="KLK845" s="120"/>
      <c r="KLL845" s="120"/>
      <c r="KLM845" s="120"/>
      <c r="KLN845" s="120"/>
      <c r="KLO845" s="120"/>
      <c r="KLP845" s="120"/>
      <c r="KLQ845" s="120"/>
      <c r="KLR845" s="120"/>
      <c r="KLS845" s="120"/>
      <c r="KLT845" s="120"/>
      <c r="KLU845" s="120"/>
      <c r="KLV845" s="120"/>
      <c r="KLW845" s="120"/>
      <c r="KLX845" s="120"/>
      <c r="KLY845" s="120"/>
      <c r="KLZ845" s="120"/>
      <c r="KMA845" s="120"/>
      <c r="KMB845" s="120"/>
      <c r="KMC845" s="120"/>
      <c r="KMD845" s="120"/>
      <c r="KME845" s="120"/>
      <c r="KMF845" s="120"/>
      <c r="KMG845" s="120"/>
      <c r="KMH845" s="120"/>
      <c r="KMI845" s="120"/>
      <c r="KMJ845" s="120"/>
      <c r="KMK845" s="120"/>
      <c r="KML845" s="120"/>
      <c r="KMM845" s="120"/>
      <c r="KMN845" s="120"/>
      <c r="KMO845" s="120"/>
      <c r="KMP845" s="120"/>
      <c r="KMQ845" s="120"/>
      <c r="KMR845" s="120"/>
      <c r="KMS845" s="120"/>
      <c r="KMT845" s="120"/>
      <c r="KMU845" s="120"/>
      <c r="KMV845" s="120"/>
      <c r="KMW845" s="120"/>
      <c r="KMX845" s="120"/>
      <c r="KMY845" s="120"/>
      <c r="KMZ845" s="120"/>
      <c r="KNA845" s="120"/>
      <c r="KNB845" s="120"/>
      <c r="KNC845" s="120"/>
      <c r="KND845" s="120"/>
      <c r="KNE845" s="120"/>
      <c r="KNF845" s="120"/>
      <c r="KNG845" s="120"/>
      <c r="KNH845" s="120"/>
      <c r="KNI845" s="120"/>
      <c r="KNJ845" s="120"/>
      <c r="KNK845" s="120"/>
      <c r="KNL845" s="120"/>
      <c r="KNM845" s="120"/>
      <c r="KNN845" s="120"/>
      <c r="KNO845" s="120"/>
      <c r="KNP845" s="120"/>
      <c r="KNQ845" s="120"/>
      <c r="KNR845" s="120"/>
      <c r="KNS845" s="120"/>
      <c r="KNT845" s="120"/>
      <c r="KNU845" s="120"/>
      <c r="KNV845" s="120"/>
      <c r="KNW845" s="120"/>
      <c r="KNX845" s="120"/>
      <c r="KNY845" s="120"/>
      <c r="KNZ845" s="120"/>
      <c r="KOA845" s="120"/>
      <c r="KOB845" s="120"/>
      <c r="KOC845" s="120"/>
      <c r="KOD845" s="120"/>
      <c r="KOE845" s="120"/>
      <c r="KOF845" s="120"/>
      <c r="KOG845" s="120"/>
      <c r="KOH845" s="120"/>
      <c r="KOI845" s="120"/>
      <c r="KOJ845" s="120"/>
      <c r="KOK845" s="120"/>
      <c r="KOL845" s="120"/>
      <c r="KOM845" s="120"/>
      <c r="KON845" s="120"/>
      <c r="KOO845" s="120"/>
      <c r="KOP845" s="120"/>
      <c r="KOQ845" s="120"/>
      <c r="KOR845" s="120"/>
      <c r="KOS845" s="120"/>
      <c r="KOT845" s="120"/>
      <c r="KOU845" s="120"/>
      <c r="KOV845" s="120"/>
      <c r="KOW845" s="120"/>
      <c r="KOX845" s="120"/>
      <c r="KOY845" s="120"/>
      <c r="KOZ845" s="120"/>
      <c r="KPA845" s="120"/>
      <c r="KPB845" s="120"/>
      <c r="KPC845" s="120"/>
      <c r="KPD845" s="120"/>
      <c r="KPE845" s="120"/>
      <c r="KPF845" s="120"/>
      <c r="KPG845" s="120"/>
      <c r="KPH845" s="120"/>
      <c r="KPI845" s="120"/>
      <c r="KPJ845" s="120"/>
      <c r="KPK845" s="120"/>
      <c r="KPL845" s="120"/>
      <c r="KPM845" s="120"/>
      <c r="KPN845" s="120"/>
      <c r="KPO845" s="120"/>
      <c r="KPP845" s="120"/>
      <c r="KPQ845" s="120"/>
      <c r="KPR845" s="120"/>
      <c r="KPS845" s="120"/>
      <c r="KPT845" s="120"/>
      <c r="KPU845" s="120"/>
      <c r="KPV845" s="120"/>
      <c r="KPW845" s="120"/>
      <c r="KPX845" s="120"/>
      <c r="KPY845" s="120"/>
      <c r="KPZ845" s="120"/>
      <c r="KQA845" s="120"/>
      <c r="KQB845" s="120"/>
      <c r="KQC845" s="120"/>
      <c r="KQD845" s="120"/>
      <c r="KQE845" s="120"/>
      <c r="KQF845" s="120"/>
      <c r="KQG845" s="120"/>
      <c r="KQH845" s="120"/>
      <c r="KQI845" s="120"/>
      <c r="KQJ845" s="120"/>
      <c r="KQK845" s="120"/>
      <c r="KQL845" s="120"/>
      <c r="KQM845" s="120"/>
      <c r="KQN845" s="120"/>
      <c r="KQO845" s="120"/>
      <c r="KQP845" s="120"/>
      <c r="KQQ845" s="120"/>
      <c r="KQR845" s="120"/>
      <c r="KQS845" s="120"/>
      <c r="KQT845" s="120"/>
      <c r="KQU845" s="120"/>
      <c r="KQV845" s="120"/>
      <c r="KQW845" s="120"/>
      <c r="KQX845" s="120"/>
      <c r="KQY845" s="120"/>
      <c r="KQZ845" s="120"/>
      <c r="KRA845" s="120"/>
      <c r="KRB845" s="120"/>
      <c r="KRC845" s="120"/>
      <c r="KRD845" s="120"/>
      <c r="KRE845" s="120"/>
      <c r="KRF845" s="120"/>
      <c r="KRG845" s="120"/>
      <c r="KRH845" s="120"/>
      <c r="KRI845" s="120"/>
      <c r="KRJ845" s="120"/>
      <c r="KRK845" s="120"/>
      <c r="KRL845" s="120"/>
      <c r="KRM845" s="120"/>
      <c r="KRN845" s="120"/>
      <c r="KRO845" s="120"/>
      <c r="KRP845" s="120"/>
      <c r="KRQ845" s="120"/>
      <c r="KRR845" s="120"/>
      <c r="KRS845" s="120"/>
      <c r="KRT845" s="120"/>
      <c r="KRU845" s="120"/>
      <c r="KRV845" s="120"/>
      <c r="KRW845" s="120"/>
      <c r="KRX845" s="120"/>
      <c r="KRY845" s="120"/>
      <c r="KRZ845" s="120"/>
      <c r="KSA845" s="120"/>
      <c r="KSB845" s="120"/>
      <c r="KSC845" s="120"/>
      <c r="KSD845" s="120"/>
      <c r="KSE845" s="120"/>
      <c r="KSF845" s="120"/>
      <c r="KSG845" s="120"/>
      <c r="KSH845" s="120"/>
      <c r="KSI845" s="120"/>
      <c r="KSJ845" s="120"/>
      <c r="KSK845" s="120"/>
      <c r="KSL845" s="120"/>
      <c r="KSM845" s="120"/>
      <c r="KSN845" s="120"/>
      <c r="KSO845" s="120"/>
      <c r="KSP845" s="120"/>
      <c r="KSQ845" s="120"/>
      <c r="KSR845" s="120"/>
      <c r="KSS845" s="120"/>
      <c r="KST845" s="120"/>
      <c r="KSU845" s="120"/>
      <c r="KSV845" s="120"/>
      <c r="KSW845" s="120"/>
      <c r="KSX845" s="120"/>
      <c r="KSY845" s="120"/>
      <c r="KSZ845" s="120"/>
      <c r="KTA845" s="120"/>
      <c r="KTB845" s="120"/>
      <c r="KTC845" s="120"/>
      <c r="KTD845" s="120"/>
      <c r="KTE845" s="120"/>
      <c r="KTF845" s="120"/>
      <c r="KTG845" s="120"/>
      <c r="KTH845" s="120"/>
      <c r="KTI845" s="120"/>
      <c r="KTJ845" s="120"/>
      <c r="KTK845" s="120"/>
      <c r="KTL845" s="120"/>
      <c r="KTM845" s="120"/>
      <c r="KTN845" s="120"/>
      <c r="KTO845" s="120"/>
      <c r="KTP845" s="120"/>
      <c r="KTQ845" s="120"/>
      <c r="KTR845" s="120"/>
      <c r="KTS845" s="120"/>
      <c r="KTT845" s="120"/>
      <c r="KTU845" s="120"/>
      <c r="KTV845" s="120"/>
      <c r="KTW845" s="120"/>
      <c r="KTX845" s="120"/>
      <c r="KTY845" s="120"/>
      <c r="KTZ845" s="120"/>
      <c r="KUA845" s="120"/>
      <c r="KUB845" s="120"/>
      <c r="KUC845" s="120"/>
      <c r="KUD845" s="120"/>
      <c r="KUE845" s="120"/>
      <c r="KUF845" s="120"/>
      <c r="KUG845" s="120"/>
      <c r="KUH845" s="120"/>
      <c r="KUI845" s="120"/>
      <c r="KUJ845" s="120"/>
      <c r="KUK845" s="120"/>
      <c r="KUL845" s="120"/>
      <c r="KUM845" s="120"/>
      <c r="KUN845" s="120"/>
      <c r="KUO845" s="120"/>
      <c r="KUP845" s="120"/>
      <c r="KUQ845" s="120"/>
      <c r="KUR845" s="120"/>
      <c r="KUS845" s="120"/>
      <c r="KUT845" s="120"/>
      <c r="KUU845" s="120"/>
      <c r="KUV845" s="120"/>
      <c r="KUW845" s="120"/>
      <c r="KUX845" s="120"/>
      <c r="KUY845" s="120"/>
      <c r="KUZ845" s="120"/>
      <c r="KVA845" s="120"/>
      <c r="KVB845" s="120"/>
      <c r="KVC845" s="120"/>
      <c r="KVD845" s="120"/>
      <c r="KVE845" s="120"/>
      <c r="KVF845" s="120"/>
      <c r="KVG845" s="120"/>
      <c r="KVH845" s="120"/>
      <c r="KVI845" s="120"/>
      <c r="KVJ845" s="120"/>
      <c r="KVK845" s="120"/>
      <c r="KVL845" s="120"/>
      <c r="KVM845" s="120"/>
      <c r="KVN845" s="120"/>
      <c r="KVO845" s="120"/>
      <c r="KVP845" s="120"/>
      <c r="KVQ845" s="120"/>
      <c r="KVR845" s="120"/>
      <c r="KVS845" s="120"/>
      <c r="KVT845" s="120"/>
      <c r="KVU845" s="120"/>
      <c r="KVV845" s="120"/>
      <c r="KVW845" s="120"/>
      <c r="KVX845" s="120"/>
      <c r="KVY845" s="120"/>
      <c r="KVZ845" s="120"/>
      <c r="KWA845" s="120"/>
      <c r="KWB845" s="120"/>
      <c r="KWC845" s="120"/>
      <c r="KWD845" s="120"/>
      <c r="KWE845" s="120"/>
      <c r="KWF845" s="120"/>
      <c r="KWG845" s="120"/>
      <c r="KWH845" s="120"/>
      <c r="KWI845" s="120"/>
      <c r="KWJ845" s="120"/>
      <c r="KWK845" s="120"/>
      <c r="KWL845" s="120"/>
      <c r="KWM845" s="120"/>
      <c r="KWN845" s="120"/>
      <c r="KWO845" s="120"/>
      <c r="KWP845" s="120"/>
      <c r="KWQ845" s="120"/>
      <c r="KWR845" s="120"/>
      <c r="KWS845" s="120"/>
      <c r="KWT845" s="120"/>
      <c r="KWU845" s="120"/>
      <c r="KWV845" s="120"/>
      <c r="KWW845" s="120"/>
      <c r="KWX845" s="120"/>
      <c r="KWY845" s="120"/>
      <c r="KWZ845" s="120"/>
      <c r="KXA845" s="120"/>
      <c r="KXB845" s="120"/>
      <c r="KXC845" s="120"/>
      <c r="KXD845" s="120"/>
      <c r="KXE845" s="120"/>
      <c r="KXF845" s="120"/>
      <c r="KXG845" s="120"/>
      <c r="KXH845" s="120"/>
      <c r="KXI845" s="120"/>
      <c r="KXJ845" s="120"/>
      <c r="KXK845" s="120"/>
      <c r="KXL845" s="120"/>
      <c r="KXM845" s="120"/>
      <c r="KXN845" s="120"/>
      <c r="KXO845" s="120"/>
      <c r="KXP845" s="120"/>
      <c r="KXQ845" s="120"/>
      <c r="KXR845" s="120"/>
      <c r="KXS845" s="120"/>
      <c r="KXT845" s="120"/>
      <c r="KXU845" s="120"/>
      <c r="KXV845" s="120"/>
      <c r="KXW845" s="120"/>
      <c r="KXX845" s="120"/>
      <c r="KXY845" s="120"/>
      <c r="KXZ845" s="120"/>
      <c r="KYA845" s="120"/>
      <c r="KYB845" s="120"/>
      <c r="KYC845" s="120"/>
      <c r="KYD845" s="120"/>
      <c r="KYE845" s="120"/>
      <c r="KYF845" s="120"/>
      <c r="KYG845" s="120"/>
      <c r="KYH845" s="120"/>
      <c r="KYI845" s="120"/>
      <c r="KYJ845" s="120"/>
      <c r="KYK845" s="120"/>
      <c r="KYL845" s="120"/>
      <c r="KYM845" s="120"/>
      <c r="KYN845" s="120"/>
      <c r="KYO845" s="120"/>
      <c r="KYP845" s="120"/>
      <c r="KYQ845" s="120"/>
      <c r="KYR845" s="120"/>
      <c r="KYS845" s="120"/>
      <c r="KYT845" s="120"/>
      <c r="KYU845" s="120"/>
      <c r="KYV845" s="120"/>
      <c r="KYW845" s="120"/>
      <c r="KYX845" s="120"/>
      <c r="KYY845" s="120"/>
      <c r="KYZ845" s="120"/>
      <c r="KZA845" s="120"/>
      <c r="KZB845" s="120"/>
      <c r="KZC845" s="120"/>
      <c r="KZD845" s="120"/>
      <c r="KZE845" s="120"/>
      <c r="KZF845" s="120"/>
      <c r="KZG845" s="120"/>
      <c r="KZH845" s="120"/>
      <c r="KZI845" s="120"/>
      <c r="KZJ845" s="120"/>
      <c r="KZK845" s="120"/>
      <c r="KZL845" s="120"/>
      <c r="KZM845" s="120"/>
      <c r="KZN845" s="120"/>
      <c r="KZO845" s="120"/>
      <c r="KZP845" s="120"/>
      <c r="KZQ845" s="120"/>
      <c r="KZR845" s="120"/>
      <c r="KZS845" s="120"/>
      <c r="KZT845" s="120"/>
      <c r="KZU845" s="120"/>
      <c r="KZV845" s="120"/>
      <c r="KZW845" s="120"/>
      <c r="KZX845" s="120"/>
      <c r="KZY845" s="120"/>
      <c r="KZZ845" s="120"/>
      <c r="LAA845" s="120"/>
      <c r="LAB845" s="120"/>
      <c r="LAC845" s="120"/>
      <c r="LAD845" s="120"/>
      <c r="LAE845" s="120"/>
      <c r="LAF845" s="120"/>
      <c r="LAG845" s="120"/>
      <c r="LAH845" s="120"/>
      <c r="LAI845" s="120"/>
      <c r="LAJ845" s="120"/>
      <c r="LAK845" s="120"/>
      <c r="LAL845" s="120"/>
      <c r="LAM845" s="120"/>
      <c r="LAN845" s="120"/>
      <c r="LAO845" s="120"/>
      <c r="LAP845" s="120"/>
      <c r="LAQ845" s="120"/>
      <c r="LAR845" s="120"/>
      <c r="LAS845" s="120"/>
      <c r="LAT845" s="120"/>
      <c r="LAU845" s="120"/>
      <c r="LAV845" s="120"/>
      <c r="LAW845" s="120"/>
      <c r="LAX845" s="120"/>
      <c r="LAY845" s="120"/>
      <c r="LAZ845" s="120"/>
      <c r="LBA845" s="120"/>
      <c r="LBB845" s="120"/>
      <c r="LBC845" s="120"/>
      <c r="LBD845" s="120"/>
      <c r="LBE845" s="120"/>
      <c r="LBF845" s="120"/>
      <c r="LBG845" s="120"/>
      <c r="LBH845" s="120"/>
      <c r="LBI845" s="120"/>
      <c r="LBJ845" s="120"/>
      <c r="LBK845" s="120"/>
      <c r="LBL845" s="120"/>
      <c r="LBM845" s="120"/>
      <c r="LBN845" s="120"/>
      <c r="LBO845" s="120"/>
      <c r="LBP845" s="120"/>
      <c r="LBQ845" s="120"/>
      <c r="LBR845" s="120"/>
      <c r="LBS845" s="120"/>
      <c r="LBT845" s="120"/>
      <c r="LBU845" s="120"/>
      <c r="LBV845" s="120"/>
      <c r="LBW845" s="120"/>
      <c r="LBX845" s="120"/>
      <c r="LBY845" s="120"/>
      <c r="LBZ845" s="120"/>
      <c r="LCA845" s="120"/>
      <c r="LCB845" s="120"/>
      <c r="LCC845" s="120"/>
      <c r="LCD845" s="120"/>
      <c r="LCE845" s="120"/>
      <c r="LCF845" s="120"/>
      <c r="LCG845" s="120"/>
      <c r="LCH845" s="120"/>
      <c r="LCI845" s="120"/>
      <c r="LCJ845" s="120"/>
      <c r="LCK845" s="120"/>
      <c r="LCL845" s="120"/>
      <c r="LCM845" s="120"/>
      <c r="LCN845" s="120"/>
      <c r="LCO845" s="120"/>
      <c r="LCP845" s="120"/>
      <c r="LCQ845" s="120"/>
      <c r="LCR845" s="120"/>
      <c r="LCS845" s="120"/>
      <c r="LCT845" s="120"/>
      <c r="LCU845" s="120"/>
      <c r="LCV845" s="120"/>
      <c r="LCW845" s="120"/>
      <c r="LCX845" s="120"/>
      <c r="LCY845" s="120"/>
      <c r="LCZ845" s="120"/>
      <c r="LDA845" s="120"/>
      <c r="LDB845" s="120"/>
      <c r="LDC845" s="120"/>
      <c r="LDD845" s="120"/>
      <c r="LDE845" s="120"/>
      <c r="LDF845" s="120"/>
      <c r="LDG845" s="120"/>
      <c r="LDH845" s="120"/>
      <c r="LDI845" s="120"/>
      <c r="LDJ845" s="120"/>
      <c r="LDK845" s="120"/>
      <c r="LDL845" s="120"/>
      <c r="LDM845" s="120"/>
      <c r="LDN845" s="120"/>
      <c r="LDO845" s="120"/>
      <c r="LDP845" s="120"/>
      <c r="LDQ845" s="120"/>
      <c r="LDR845" s="120"/>
      <c r="LDS845" s="120"/>
      <c r="LDT845" s="120"/>
      <c r="LDU845" s="120"/>
      <c r="LDV845" s="120"/>
      <c r="LDW845" s="120"/>
      <c r="LDX845" s="120"/>
      <c r="LDY845" s="120"/>
      <c r="LDZ845" s="120"/>
      <c r="LEA845" s="120"/>
      <c r="LEB845" s="120"/>
      <c r="LEC845" s="120"/>
      <c r="LED845" s="120"/>
      <c r="LEE845" s="120"/>
      <c r="LEF845" s="120"/>
      <c r="LEG845" s="120"/>
      <c r="LEH845" s="120"/>
      <c r="LEI845" s="120"/>
      <c r="LEJ845" s="120"/>
      <c r="LEK845" s="120"/>
      <c r="LEL845" s="120"/>
      <c r="LEM845" s="120"/>
      <c r="LEN845" s="120"/>
      <c r="LEO845" s="120"/>
      <c r="LEP845" s="120"/>
      <c r="LEQ845" s="120"/>
      <c r="LER845" s="120"/>
      <c r="LES845" s="120"/>
      <c r="LET845" s="120"/>
      <c r="LEU845" s="120"/>
      <c r="LEV845" s="120"/>
      <c r="LEW845" s="120"/>
      <c r="LEX845" s="120"/>
      <c r="LEY845" s="120"/>
      <c r="LEZ845" s="120"/>
      <c r="LFA845" s="120"/>
      <c r="LFB845" s="120"/>
      <c r="LFC845" s="120"/>
      <c r="LFD845" s="120"/>
      <c r="LFE845" s="120"/>
      <c r="LFF845" s="120"/>
      <c r="LFG845" s="120"/>
      <c r="LFH845" s="120"/>
      <c r="LFI845" s="120"/>
      <c r="LFJ845" s="120"/>
      <c r="LFK845" s="120"/>
      <c r="LFL845" s="120"/>
      <c r="LFM845" s="120"/>
      <c r="LFN845" s="120"/>
      <c r="LFO845" s="120"/>
      <c r="LFP845" s="120"/>
      <c r="LFQ845" s="120"/>
      <c r="LFR845" s="120"/>
      <c r="LFS845" s="120"/>
      <c r="LFT845" s="120"/>
      <c r="LFU845" s="120"/>
      <c r="LFV845" s="120"/>
      <c r="LFW845" s="120"/>
      <c r="LFX845" s="120"/>
      <c r="LFY845" s="120"/>
      <c r="LFZ845" s="120"/>
      <c r="LGA845" s="120"/>
      <c r="LGB845" s="120"/>
      <c r="LGC845" s="120"/>
      <c r="LGD845" s="120"/>
      <c r="LGE845" s="120"/>
      <c r="LGF845" s="120"/>
      <c r="LGG845" s="120"/>
      <c r="LGH845" s="120"/>
      <c r="LGI845" s="120"/>
      <c r="LGJ845" s="120"/>
      <c r="LGK845" s="120"/>
      <c r="LGL845" s="120"/>
      <c r="LGM845" s="120"/>
      <c r="LGN845" s="120"/>
      <c r="LGO845" s="120"/>
      <c r="LGP845" s="120"/>
      <c r="LGQ845" s="120"/>
      <c r="LGR845" s="120"/>
      <c r="LGS845" s="120"/>
      <c r="LGT845" s="120"/>
      <c r="LGU845" s="120"/>
      <c r="LGV845" s="120"/>
      <c r="LGW845" s="120"/>
      <c r="LGX845" s="120"/>
      <c r="LGY845" s="120"/>
      <c r="LGZ845" s="120"/>
      <c r="LHA845" s="120"/>
      <c r="LHB845" s="120"/>
      <c r="LHC845" s="120"/>
      <c r="LHD845" s="120"/>
      <c r="LHE845" s="120"/>
      <c r="LHF845" s="120"/>
      <c r="LHG845" s="120"/>
      <c r="LHH845" s="120"/>
      <c r="LHI845" s="120"/>
      <c r="LHJ845" s="120"/>
      <c r="LHK845" s="120"/>
      <c r="LHL845" s="120"/>
      <c r="LHM845" s="120"/>
      <c r="LHN845" s="120"/>
      <c r="LHO845" s="120"/>
      <c r="LHP845" s="120"/>
      <c r="LHQ845" s="120"/>
      <c r="LHR845" s="120"/>
      <c r="LHS845" s="120"/>
      <c r="LHT845" s="120"/>
      <c r="LHU845" s="120"/>
      <c r="LHV845" s="120"/>
      <c r="LHW845" s="120"/>
      <c r="LHX845" s="120"/>
      <c r="LHY845" s="120"/>
      <c r="LHZ845" s="120"/>
      <c r="LIA845" s="120"/>
      <c r="LIB845" s="120"/>
      <c r="LIC845" s="120"/>
      <c r="LID845" s="120"/>
      <c r="LIE845" s="120"/>
      <c r="LIF845" s="120"/>
      <c r="LIG845" s="120"/>
      <c r="LIH845" s="120"/>
      <c r="LII845" s="120"/>
      <c r="LIJ845" s="120"/>
      <c r="LIK845" s="120"/>
      <c r="LIL845" s="120"/>
      <c r="LIM845" s="120"/>
      <c r="LIN845" s="120"/>
      <c r="LIO845" s="120"/>
      <c r="LIP845" s="120"/>
      <c r="LIQ845" s="120"/>
      <c r="LIR845" s="120"/>
      <c r="LIS845" s="120"/>
      <c r="LIT845" s="120"/>
      <c r="LIU845" s="120"/>
      <c r="LIV845" s="120"/>
      <c r="LIW845" s="120"/>
      <c r="LIX845" s="120"/>
      <c r="LIY845" s="120"/>
      <c r="LIZ845" s="120"/>
      <c r="LJA845" s="120"/>
      <c r="LJB845" s="120"/>
      <c r="LJC845" s="120"/>
      <c r="LJD845" s="120"/>
      <c r="LJE845" s="120"/>
      <c r="LJF845" s="120"/>
      <c r="LJG845" s="120"/>
      <c r="LJH845" s="120"/>
      <c r="LJI845" s="120"/>
      <c r="LJJ845" s="120"/>
      <c r="LJK845" s="120"/>
      <c r="LJL845" s="120"/>
      <c r="LJM845" s="120"/>
      <c r="LJN845" s="120"/>
      <c r="LJO845" s="120"/>
      <c r="LJP845" s="120"/>
      <c r="LJQ845" s="120"/>
      <c r="LJR845" s="120"/>
      <c r="LJS845" s="120"/>
      <c r="LJT845" s="120"/>
      <c r="LJU845" s="120"/>
      <c r="LJV845" s="120"/>
      <c r="LJW845" s="120"/>
      <c r="LJX845" s="120"/>
      <c r="LJY845" s="120"/>
      <c r="LJZ845" s="120"/>
      <c r="LKA845" s="120"/>
      <c r="LKB845" s="120"/>
      <c r="LKC845" s="120"/>
      <c r="LKD845" s="120"/>
      <c r="LKE845" s="120"/>
      <c r="LKF845" s="120"/>
      <c r="LKG845" s="120"/>
      <c r="LKH845" s="120"/>
      <c r="LKI845" s="120"/>
      <c r="LKJ845" s="120"/>
      <c r="LKK845" s="120"/>
      <c r="LKL845" s="120"/>
      <c r="LKM845" s="120"/>
      <c r="LKN845" s="120"/>
      <c r="LKO845" s="120"/>
      <c r="LKP845" s="120"/>
      <c r="LKQ845" s="120"/>
      <c r="LKR845" s="120"/>
      <c r="LKS845" s="120"/>
      <c r="LKT845" s="120"/>
      <c r="LKU845" s="120"/>
      <c r="LKV845" s="120"/>
      <c r="LKW845" s="120"/>
      <c r="LKX845" s="120"/>
      <c r="LKY845" s="120"/>
      <c r="LKZ845" s="120"/>
      <c r="LLA845" s="120"/>
      <c r="LLB845" s="120"/>
      <c r="LLC845" s="120"/>
      <c r="LLD845" s="120"/>
      <c r="LLE845" s="120"/>
      <c r="LLF845" s="120"/>
      <c r="LLG845" s="120"/>
      <c r="LLH845" s="120"/>
      <c r="LLI845" s="120"/>
      <c r="LLJ845" s="120"/>
      <c r="LLK845" s="120"/>
      <c r="LLL845" s="120"/>
      <c r="LLM845" s="120"/>
      <c r="LLN845" s="120"/>
      <c r="LLO845" s="120"/>
      <c r="LLP845" s="120"/>
      <c r="LLQ845" s="120"/>
      <c r="LLR845" s="120"/>
      <c r="LLS845" s="120"/>
      <c r="LLT845" s="120"/>
      <c r="LLU845" s="120"/>
      <c r="LLV845" s="120"/>
      <c r="LLW845" s="120"/>
      <c r="LLX845" s="120"/>
      <c r="LLY845" s="120"/>
      <c r="LLZ845" s="120"/>
      <c r="LMA845" s="120"/>
      <c r="LMB845" s="120"/>
      <c r="LMC845" s="120"/>
      <c r="LMD845" s="120"/>
      <c r="LME845" s="120"/>
      <c r="LMF845" s="120"/>
      <c r="LMG845" s="120"/>
      <c r="LMH845" s="120"/>
      <c r="LMI845" s="120"/>
      <c r="LMJ845" s="120"/>
      <c r="LMK845" s="120"/>
      <c r="LML845" s="120"/>
      <c r="LMM845" s="120"/>
      <c r="LMN845" s="120"/>
      <c r="LMO845" s="120"/>
      <c r="LMP845" s="120"/>
      <c r="LMQ845" s="120"/>
      <c r="LMR845" s="120"/>
      <c r="LMS845" s="120"/>
      <c r="LMT845" s="120"/>
      <c r="LMU845" s="120"/>
      <c r="LMV845" s="120"/>
      <c r="LMW845" s="120"/>
      <c r="LMX845" s="120"/>
      <c r="LMY845" s="120"/>
      <c r="LMZ845" s="120"/>
      <c r="LNA845" s="120"/>
      <c r="LNB845" s="120"/>
      <c r="LNC845" s="120"/>
      <c r="LND845" s="120"/>
      <c r="LNE845" s="120"/>
      <c r="LNF845" s="120"/>
      <c r="LNG845" s="120"/>
      <c r="LNH845" s="120"/>
      <c r="LNI845" s="120"/>
      <c r="LNJ845" s="120"/>
      <c r="LNK845" s="120"/>
      <c r="LNL845" s="120"/>
      <c r="LNM845" s="120"/>
      <c r="LNN845" s="120"/>
      <c r="LNO845" s="120"/>
      <c r="LNP845" s="120"/>
      <c r="LNQ845" s="120"/>
      <c r="LNR845" s="120"/>
      <c r="LNS845" s="120"/>
      <c r="LNT845" s="120"/>
      <c r="LNU845" s="120"/>
      <c r="LNV845" s="120"/>
      <c r="LNW845" s="120"/>
      <c r="LNX845" s="120"/>
      <c r="LNY845" s="120"/>
      <c r="LNZ845" s="120"/>
      <c r="LOA845" s="120"/>
      <c r="LOB845" s="120"/>
      <c r="LOC845" s="120"/>
      <c r="LOD845" s="120"/>
      <c r="LOE845" s="120"/>
      <c r="LOF845" s="120"/>
      <c r="LOG845" s="120"/>
      <c r="LOH845" s="120"/>
      <c r="LOI845" s="120"/>
      <c r="LOJ845" s="120"/>
      <c r="LOK845" s="120"/>
      <c r="LOL845" s="120"/>
      <c r="LOM845" s="120"/>
      <c r="LON845" s="120"/>
      <c r="LOO845" s="120"/>
      <c r="LOP845" s="120"/>
      <c r="LOQ845" s="120"/>
      <c r="LOR845" s="120"/>
      <c r="LOS845" s="120"/>
      <c r="LOT845" s="120"/>
      <c r="LOU845" s="120"/>
      <c r="LOV845" s="120"/>
      <c r="LOW845" s="120"/>
      <c r="LOX845" s="120"/>
      <c r="LOY845" s="120"/>
      <c r="LOZ845" s="120"/>
      <c r="LPA845" s="120"/>
      <c r="LPB845" s="120"/>
      <c r="LPC845" s="120"/>
      <c r="LPD845" s="120"/>
      <c r="LPE845" s="120"/>
      <c r="LPF845" s="120"/>
      <c r="LPG845" s="120"/>
      <c r="LPH845" s="120"/>
      <c r="LPI845" s="120"/>
      <c r="LPJ845" s="120"/>
      <c r="LPK845" s="120"/>
      <c r="LPL845" s="120"/>
      <c r="LPM845" s="120"/>
      <c r="LPN845" s="120"/>
      <c r="LPO845" s="120"/>
      <c r="LPP845" s="120"/>
      <c r="LPQ845" s="120"/>
      <c r="LPR845" s="120"/>
      <c r="LPS845" s="120"/>
      <c r="LPT845" s="120"/>
      <c r="LPU845" s="120"/>
      <c r="LPV845" s="120"/>
      <c r="LPW845" s="120"/>
      <c r="LPX845" s="120"/>
      <c r="LPY845" s="120"/>
      <c r="LPZ845" s="120"/>
      <c r="LQA845" s="120"/>
      <c r="LQB845" s="120"/>
      <c r="LQC845" s="120"/>
      <c r="LQD845" s="120"/>
      <c r="LQE845" s="120"/>
      <c r="LQF845" s="120"/>
      <c r="LQG845" s="120"/>
      <c r="LQH845" s="120"/>
      <c r="LQI845" s="120"/>
      <c r="LQJ845" s="120"/>
      <c r="LQK845" s="120"/>
      <c r="LQL845" s="120"/>
      <c r="LQM845" s="120"/>
      <c r="LQN845" s="120"/>
      <c r="LQO845" s="120"/>
      <c r="LQP845" s="120"/>
      <c r="LQQ845" s="120"/>
      <c r="LQR845" s="120"/>
      <c r="LQS845" s="120"/>
      <c r="LQT845" s="120"/>
      <c r="LQU845" s="120"/>
      <c r="LQV845" s="120"/>
      <c r="LQW845" s="120"/>
      <c r="LQX845" s="120"/>
      <c r="LQY845" s="120"/>
      <c r="LQZ845" s="120"/>
      <c r="LRA845" s="120"/>
      <c r="LRB845" s="120"/>
      <c r="LRC845" s="120"/>
      <c r="LRD845" s="120"/>
      <c r="LRE845" s="120"/>
      <c r="LRF845" s="120"/>
      <c r="LRG845" s="120"/>
      <c r="LRH845" s="120"/>
      <c r="LRI845" s="120"/>
      <c r="LRJ845" s="120"/>
      <c r="LRK845" s="120"/>
      <c r="LRL845" s="120"/>
      <c r="LRM845" s="120"/>
      <c r="LRN845" s="120"/>
      <c r="LRO845" s="120"/>
      <c r="LRP845" s="120"/>
      <c r="LRQ845" s="120"/>
      <c r="LRR845" s="120"/>
      <c r="LRS845" s="120"/>
      <c r="LRT845" s="120"/>
      <c r="LRU845" s="120"/>
      <c r="LRV845" s="120"/>
      <c r="LRW845" s="120"/>
      <c r="LRX845" s="120"/>
      <c r="LRY845" s="120"/>
      <c r="LRZ845" s="120"/>
      <c r="LSA845" s="120"/>
      <c r="LSB845" s="120"/>
      <c r="LSC845" s="120"/>
      <c r="LSD845" s="120"/>
      <c r="LSE845" s="120"/>
      <c r="LSF845" s="120"/>
      <c r="LSG845" s="120"/>
      <c r="LSH845" s="120"/>
      <c r="LSI845" s="120"/>
      <c r="LSJ845" s="120"/>
      <c r="LSK845" s="120"/>
      <c r="LSL845" s="120"/>
      <c r="LSM845" s="120"/>
      <c r="LSN845" s="120"/>
      <c r="LSO845" s="120"/>
      <c r="LSP845" s="120"/>
      <c r="LSQ845" s="120"/>
      <c r="LSR845" s="120"/>
      <c r="LSS845" s="120"/>
      <c r="LST845" s="120"/>
      <c r="LSU845" s="120"/>
      <c r="LSV845" s="120"/>
      <c r="LSW845" s="120"/>
      <c r="LSX845" s="120"/>
      <c r="LSY845" s="120"/>
      <c r="LSZ845" s="120"/>
      <c r="LTA845" s="120"/>
      <c r="LTB845" s="120"/>
      <c r="LTC845" s="120"/>
      <c r="LTD845" s="120"/>
      <c r="LTE845" s="120"/>
      <c r="LTF845" s="120"/>
      <c r="LTG845" s="120"/>
      <c r="LTH845" s="120"/>
      <c r="LTI845" s="120"/>
      <c r="LTJ845" s="120"/>
      <c r="LTK845" s="120"/>
      <c r="LTL845" s="120"/>
      <c r="LTM845" s="120"/>
      <c r="LTN845" s="120"/>
      <c r="LTO845" s="120"/>
      <c r="LTP845" s="120"/>
      <c r="LTQ845" s="120"/>
      <c r="LTR845" s="120"/>
      <c r="LTS845" s="120"/>
      <c r="LTT845" s="120"/>
      <c r="LTU845" s="120"/>
      <c r="LTV845" s="120"/>
      <c r="LTW845" s="120"/>
      <c r="LTX845" s="120"/>
      <c r="LTY845" s="120"/>
      <c r="LTZ845" s="120"/>
      <c r="LUA845" s="120"/>
      <c r="LUB845" s="120"/>
      <c r="LUC845" s="120"/>
      <c r="LUD845" s="120"/>
      <c r="LUE845" s="120"/>
      <c r="LUF845" s="120"/>
      <c r="LUG845" s="120"/>
      <c r="LUH845" s="120"/>
      <c r="LUI845" s="120"/>
      <c r="LUJ845" s="120"/>
      <c r="LUK845" s="120"/>
      <c r="LUL845" s="120"/>
      <c r="LUM845" s="120"/>
      <c r="LUN845" s="120"/>
      <c r="LUO845" s="120"/>
      <c r="LUP845" s="120"/>
      <c r="LUQ845" s="120"/>
      <c r="LUR845" s="120"/>
      <c r="LUS845" s="120"/>
      <c r="LUT845" s="120"/>
      <c r="LUU845" s="120"/>
      <c r="LUV845" s="120"/>
      <c r="LUW845" s="120"/>
      <c r="LUX845" s="120"/>
      <c r="LUY845" s="120"/>
      <c r="LUZ845" s="120"/>
      <c r="LVA845" s="120"/>
      <c r="LVB845" s="120"/>
      <c r="LVC845" s="120"/>
      <c r="LVD845" s="120"/>
      <c r="LVE845" s="120"/>
      <c r="LVF845" s="120"/>
      <c r="LVG845" s="120"/>
      <c r="LVH845" s="120"/>
      <c r="LVI845" s="120"/>
      <c r="LVJ845" s="120"/>
      <c r="LVK845" s="120"/>
      <c r="LVL845" s="120"/>
      <c r="LVM845" s="120"/>
      <c r="LVN845" s="120"/>
      <c r="LVO845" s="120"/>
      <c r="LVP845" s="120"/>
      <c r="LVQ845" s="120"/>
      <c r="LVR845" s="120"/>
      <c r="LVS845" s="120"/>
      <c r="LVT845" s="120"/>
      <c r="LVU845" s="120"/>
      <c r="LVV845" s="120"/>
      <c r="LVW845" s="120"/>
      <c r="LVX845" s="120"/>
      <c r="LVY845" s="120"/>
      <c r="LVZ845" s="120"/>
      <c r="LWA845" s="120"/>
      <c r="LWB845" s="120"/>
      <c r="LWC845" s="120"/>
      <c r="LWD845" s="120"/>
      <c r="LWE845" s="120"/>
      <c r="LWF845" s="120"/>
      <c r="LWG845" s="120"/>
      <c r="LWH845" s="120"/>
      <c r="LWI845" s="120"/>
      <c r="LWJ845" s="120"/>
      <c r="LWK845" s="120"/>
      <c r="LWL845" s="120"/>
      <c r="LWM845" s="120"/>
      <c r="LWN845" s="120"/>
      <c r="LWO845" s="120"/>
      <c r="LWP845" s="120"/>
      <c r="LWQ845" s="120"/>
      <c r="LWR845" s="120"/>
      <c r="LWS845" s="120"/>
      <c r="LWT845" s="120"/>
      <c r="LWU845" s="120"/>
      <c r="LWV845" s="120"/>
      <c r="LWW845" s="120"/>
      <c r="LWX845" s="120"/>
      <c r="LWY845" s="120"/>
      <c r="LWZ845" s="120"/>
      <c r="LXA845" s="120"/>
      <c r="LXB845" s="120"/>
      <c r="LXC845" s="120"/>
      <c r="LXD845" s="120"/>
      <c r="LXE845" s="120"/>
      <c r="LXF845" s="120"/>
      <c r="LXG845" s="120"/>
      <c r="LXH845" s="120"/>
      <c r="LXI845" s="120"/>
      <c r="LXJ845" s="120"/>
      <c r="LXK845" s="120"/>
      <c r="LXL845" s="120"/>
      <c r="LXM845" s="120"/>
      <c r="LXN845" s="120"/>
      <c r="LXO845" s="120"/>
      <c r="LXP845" s="120"/>
      <c r="LXQ845" s="120"/>
      <c r="LXR845" s="120"/>
      <c r="LXS845" s="120"/>
      <c r="LXT845" s="120"/>
      <c r="LXU845" s="120"/>
      <c r="LXV845" s="120"/>
      <c r="LXW845" s="120"/>
      <c r="LXX845" s="120"/>
      <c r="LXY845" s="120"/>
      <c r="LXZ845" s="120"/>
      <c r="LYA845" s="120"/>
      <c r="LYB845" s="120"/>
      <c r="LYC845" s="120"/>
      <c r="LYD845" s="120"/>
      <c r="LYE845" s="120"/>
      <c r="LYF845" s="120"/>
      <c r="LYG845" s="120"/>
      <c r="LYH845" s="120"/>
      <c r="LYI845" s="120"/>
      <c r="LYJ845" s="120"/>
      <c r="LYK845" s="120"/>
      <c r="LYL845" s="120"/>
      <c r="LYM845" s="120"/>
      <c r="LYN845" s="120"/>
      <c r="LYO845" s="120"/>
      <c r="LYP845" s="120"/>
      <c r="LYQ845" s="120"/>
      <c r="LYR845" s="120"/>
      <c r="LYS845" s="120"/>
      <c r="LYT845" s="120"/>
      <c r="LYU845" s="120"/>
      <c r="LYV845" s="120"/>
      <c r="LYW845" s="120"/>
      <c r="LYX845" s="120"/>
      <c r="LYY845" s="120"/>
      <c r="LYZ845" s="120"/>
      <c r="LZA845" s="120"/>
      <c r="LZB845" s="120"/>
      <c r="LZC845" s="120"/>
      <c r="LZD845" s="120"/>
      <c r="LZE845" s="120"/>
      <c r="LZF845" s="120"/>
      <c r="LZG845" s="120"/>
      <c r="LZH845" s="120"/>
      <c r="LZI845" s="120"/>
      <c r="LZJ845" s="120"/>
      <c r="LZK845" s="120"/>
      <c r="LZL845" s="120"/>
      <c r="LZM845" s="120"/>
      <c r="LZN845" s="120"/>
      <c r="LZO845" s="120"/>
      <c r="LZP845" s="120"/>
      <c r="LZQ845" s="120"/>
      <c r="LZR845" s="120"/>
      <c r="LZS845" s="120"/>
      <c r="LZT845" s="120"/>
      <c r="LZU845" s="120"/>
      <c r="LZV845" s="120"/>
      <c r="LZW845" s="120"/>
      <c r="LZX845" s="120"/>
      <c r="LZY845" s="120"/>
      <c r="LZZ845" s="120"/>
      <c r="MAA845" s="120"/>
      <c r="MAB845" s="120"/>
      <c r="MAC845" s="120"/>
      <c r="MAD845" s="120"/>
      <c r="MAE845" s="120"/>
      <c r="MAF845" s="120"/>
      <c r="MAG845" s="120"/>
      <c r="MAH845" s="120"/>
      <c r="MAI845" s="120"/>
      <c r="MAJ845" s="120"/>
      <c r="MAK845" s="120"/>
      <c r="MAL845" s="120"/>
      <c r="MAM845" s="120"/>
      <c r="MAN845" s="120"/>
      <c r="MAO845" s="120"/>
      <c r="MAP845" s="120"/>
      <c r="MAQ845" s="120"/>
      <c r="MAR845" s="120"/>
      <c r="MAS845" s="120"/>
      <c r="MAT845" s="120"/>
      <c r="MAU845" s="120"/>
      <c r="MAV845" s="120"/>
      <c r="MAW845" s="120"/>
      <c r="MAX845" s="120"/>
      <c r="MAY845" s="120"/>
      <c r="MAZ845" s="120"/>
      <c r="MBA845" s="120"/>
      <c r="MBB845" s="120"/>
      <c r="MBC845" s="120"/>
      <c r="MBD845" s="120"/>
      <c r="MBE845" s="120"/>
      <c r="MBF845" s="120"/>
      <c r="MBG845" s="120"/>
      <c r="MBH845" s="120"/>
      <c r="MBI845" s="120"/>
      <c r="MBJ845" s="120"/>
      <c r="MBK845" s="120"/>
      <c r="MBL845" s="120"/>
      <c r="MBM845" s="120"/>
      <c r="MBN845" s="120"/>
      <c r="MBO845" s="120"/>
      <c r="MBP845" s="120"/>
      <c r="MBQ845" s="120"/>
      <c r="MBR845" s="120"/>
      <c r="MBS845" s="120"/>
      <c r="MBT845" s="120"/>
      <c r="MBU845" s="120"/>
      <c r="MBV845" s="120"/>
      <c r="MBW845" s="120"/>
      <c r="MBX845" s="120"/>
      <c r="MBY845" s="120"/>
      <c r="MBZ845" s="120"/>
      <c r="MCA845" s="120"/>
      <c r="MCB845" s="120"/>
      <c r="MCC845" s="120"/>
      <c r="MCD845" s="120"/>
      <c r="MCE845" s="120"/>
      <c r="MCF845" s="120"/>
      <c r="MCG845" s="120"/>
      <c r="MCH845" s="120"/>
      <c r="MCI845" s="120"/>
      <c r="MCJ845" s="120"/>
      <c r="MCK845" s="120"/>
      <c r="MCL845" s="120"/>
      <c r="MCM845" s="120"/>
      <c r="MCN845" s="120"/>
      <c r="MCO845" s="120"/>
      <c r="MCP845" s="120"/>
      <c r="MCQ845" s="120"/>
      <c r="MCR845" s="120"/>
      <c r="MCS845" s="120"/>
      <c r="MCT845" s="120"/>
      <c r="MCU845" s="120"/>
      <c r="MCV845" s="120"/>
      <c r="MCW845" s="120"/>
      <c r="MCX845" s="120"/>
      <c r="MCY845" s="120"/>
      <c r="MCZ845" s="120"/>
      <c r="MDA845" s="120"/>
      <c r="MDB845" s="120"/>
      <c r="MDC845" s="120"/>
      <c r="MDD845" s="120"/>
      <c r="MDE845" s="120"/>
      <c r="MDF845" s="120"/>
      <c r="MDG845" s="120"/>
      <c r="MDH845" s="120"/>
      <c r="MDI845" s="120"/>
      <c r="MDJ845" s="120"/>
      <c r="MDK845" s="120"/>
      <c r="MDL845" s="120"/>
      <c r="MDM845" s="120"/>
      <c r="MDN845" s="120"/>
      <c r="MDO845" s="120"/>
      <c r="MDP845" s="120"/>
      <c r="MDQ845" s="120"/>
      <c r="MDR845" s="120"/>
      <c r="MDS845" s="120"/>
      <c r="MDT845" s="120"/>
      <c r="MDU845" s="120"/>
      <c r="MDV845" s="120"/>
      <c r="MDW845" s="120"/>
      <c r="MDX845" s="120"/>
      <c r="MDY845" s="120"/>
      <c r="MDZ845" s="120"/>
      <c r="MEA845" s="120"/>
      <c r="MEB845" s="120"/>
      <c r="MEC845" s="120"/>
      <c r="MED845" s="120"/>
      <c r="MEE845" s="120"/>
      <c r="MEF845" s="120"/>
      <c r="MEG845" s="120"/>
      <c r="MEH845" s="120"/>
      <c r="MEI845" s="120"/>
      <c r="MEJ845" s="120"/>
      <c r="MEK845" s="120"/>
      <c r="MEL845" s="120"/>
      <c r="MEM845" s="120"/>
      <c r="MEN845" s="120"/>
      <c r="MEO845" s="120"/>
      <c r="MEP845" s="120"/>
      <c r="MEQ845" s="120"/>
      <c r="MER845" s="120"/>
      <c r="MES845" s="120"/>
      <c r="MET845" s="120"/>
      <c r="MEU845" s="120"/>
      <c r="MEV845" s="120"/>
      <c r="MEW845" s="120"/>
      <c r="MEX845" s="120"/>
      <c r="MEY845" s="120"/>
      <c r="MEZ845" s="120"/>
      <c r="MFA845" s="120"/>
      <c r="MFB845" s="120"/>
      <c r="MFC845" s="120"/>
      <c r="MFD845" s="120"/>
      <c r="MFE845" s="120"/>
      <c r="MFF845" s="120"/>
      <c r="MFG845" s="120"/>
      <c r="MFH845" s="120"/>
      <c r="MFI845" s="120"/>
      <c r="MFJ845" s="120"/>
      <c r="MFK845" s="120"/>
      <c r="MFL845" s="120"/>
      <c r="MFM845" s="120"/>
      <c r="MFN845" s="120"/>
      <c r="MFO845" s="120"/>
      <c r="MFP845" s="120"/>
      <c r="MFQ845" s="120"/>
      <c r="MFR845" s="120"/>
      <c r="MFS845" s="120"/>
      <c r="MFT845" s="120"/>
      <c r="MFU845" s="120"/>
      <c r="MFV845" s="120"/>
      <c r="MFW845" s="120"/>
      <c r="MFX845" s="120"/>
      <c r="MFY845" s="120"/>
      <c r="MFZ845" s="120"/>
      <c r="MGA845" s="120"/>
      <c r="MGB845" s="120"/>
      <c r="MGC845" s="120"/>
      <c r="MGD845" s="120"/>
      <c r="MGE845" s="120"/>
      <c r="MGF845" s="120"/>
      <c r="MGG845" s="120"/>
      <c r="MGH845" s="120"/>
      <c r="MGI845" s="120"/>
      <c r="MGJ845" s="120"/>
      <c r="MGK845" s="120"/>
      <c r="MGL845" s="120"/>
      <c r="MGM845" s="120"/>
      <c r="MGN845" s="120"/>
      <c r="MGO845" s="120"/>
      <c r="MGP845" s="120"/>
      <c r="MGQ845" s="120"/>
      <c r="MGR845" s="120"/>
      <c r="MGS845" s="120"/>
      <c r="MGT845" s="120"/>
      <c r="MGU845" s="120"/>
      <c r="MGV845" s="120"/>
      <c r="MGW845" s="120"/>
      <c r="MGX845" s="120"/>
      <c r="MGY845" s="120"/>
      <c r="MGZ845" s="120"/>
      <c r="MHA845" s="120"/>
      <c r="MHB845" s="120"/>
      <c r="MHC845" s="120"/>
      <c r="MHD845" s="120"/>
      <c r="MHE845" s="120"/>
      <c r="MHF845" s="120"/>
      <c r="MHG845" s="120"/>
      <c r="MHH845" s="120"/>
      <c r="MHI845" s="120"/>
      <c r="MHJ845" s="120"/>
      <c r="MHK845" s="120"/>
      <c r="MHL845" s="120"/>
      <c r="MHM845" s="120"/>
      <c r="MHN845" s="120"/>
      <c r="MHO845" s="120"/>
      <c r="MHP845" s="120"/>
      <c r="MHQ845" s="120"/>
      <c r="MHR845" s="120"/>
      <c r="MHS845" s="120"/>
      <c r="MHT845" s="120"/>
      <c r="MHU845" s="120"/>
      <c r="MHV845" s="120"/>
      <c r="MHW845" s="120"/>
      <c r="MHX845" s="120"/>
      <c r="MHY845" s="120"/>
      <c r="MHZ845" s="120"/>
      <c r="MIA845" s="120"/>
      <c r="MIB845" s="120"/>
      <c r="MIC845" s="120"/>
      <c r="MID845" s="120"/>
      <c r="MIE845" s="120"/>
      <c r="MIF845" s="120"/>
      <c r="MIG845" s="120"/>
      <c r="MIH845" s="120"/>
      <c r="MII845" s="120"/>
      <c r="MIJ845" s="120"/>
      <c r="MIK845" s="120"/>
      <c r="MIL845" s="120"/>
      <c r="MIM845" s="120"/>
      <c r="MIN845" s="120"/>
      <c r="MIO845" s="120"/>
      <c r="MIP845" s="120"/>
      <c r="MIQ845" s="120"/>
      <c r="MIR845" s="120"/>
      <c r="MIS845" s="120"/>
      <c r="MIT845" s="120"/>
      <c r="MIU845" s="120"/>
      <c r="MIV845" s="120"/>
      <c r="MIW845" s="120"/>
      <c r="MIX845" s="120"/>
      <c r="MIY845" s="120"/>
      <c r="MIZ845" s="120"/>
      <c r="MJA845" s="120"/>
      <c r="MJB845" s="120"/>
      <c r="MJC845" s="120"/>
      <c r="MJD845" s="120"/>
      <c r="MJE845" s="120"/>
      <c r="MJF845" s="120"/>
      <c r="MJG845" s="120"/>
      <c r="MJH845" s="120"/>
      <c r="MJI845" s="120"/>
      <c r="MJJ845" s="120"/>
      <c r="MJK845" s="120"/>
      <c r="MJL845" s="120"/>
      <c r="MJM845" s="120"/>
      <c r="MJN845" s="120"/>
      <c r="MJO845" s="120"/>
      <c r="MJP845" s="120"/>
      <c r="MJQ845" s="120"/>
      <c r="MJR845" s="120"/>
      <c r="MJS845" s="120"/>
      <c r="MJT845" s="120"/>
      <c r="MJU845" s="120"/>
      <c r="MJV845" s="120"/>
      <c r="MJW845" s="120"/>
      <c r="MJX845" s="120"/>
      <c r="MJY845" s="120"/>
      <c r="MJZ845" s="120"/>
      <c r="MKA845" s="120"/>
      <c r="MKB845" s="120"/>
      <c r="MKC845" s="120"/>
      <c r="MKD845" s="120"/>
      <c r="MKE845" s="120"/>
      <c r="MKF845" s="120"/>
      <c r="MKG845" s="120"/>
      <c r="MKH845" s="120"/>
      <c r="MKI845" s="120"/>
      <c r="MKJ845" s="120"/>
      <c r="MKK845" s="120"/>
      <c r="MKL845" s="120"/>
      <c r="MKM845" s="120"/>
      <c r="MKN845" s="120"/>
      <c r="MKO845" s="120"/>
      <c r="MKP845" s="120"/>
      <c r="MKQ845" s="120"/>
      <c r="MKR845" s="120"/>
      <c r="MKS845" s="120"/>
      <c r="MKT845" s="120"/>
      <c r="MKU845" s="120"/>
      <c r="MKV845" s="120"/>
      <c r="MKW845" s="120"/>
      <c r="MKX845" s="120"/>
      <c r="MKY845" s="120"/>
      <c r="MKZ845" s="120"/>
      <c r="MLA845" s="120"/>
      <c r="MLB845" s="120"/>
      <c r="MLC845" s="120"/>
      <c r="MLD845" s="120"/>
      <c r="MLE845" s="120"/>
      <c r="MLF845" s="120"/>
      <c r="MLG845" s="120"/>
      <c r="MLH845" s="120"/>
      <c r="MLI845" s="120"/>
      <c r="MLJ845" s="120"/>
      <c r="MLK845" s="120"/>
      <c r="MLL845" s="120"/>
      <c r="MLM845" s="120"/>
      <c r="MLN845" s="120"/>
      <c r="MLO845" s="120"/>
      <c r="MLP845" s="120"/>
      <c r="MLQ845" s="120"/>
      <c r="MLR845" s="120"/>
      <c r="MLS845" s="120"/>
      <c r="MLT845" s="120"/>
      <c r="MLU845" s="120"/>
      <c r="MLV845" s="120"/>
      <c r="MLW845" s="120"/>
      <c r="MLX845" s="120"/>
      <c r="MLY845" s="120"/>
      <c r="MLZ845" s="120"/>
      <c r="MMA845" s="120"/>
      <c r="MMB845" s="120"/>
      <c r="MMC845" s="120"/>
      <c r="MMD845" s="120"/>
      <c r="MME845" s="120"/>
      <c r="MMF845" s="120"/>
      <c r="MMG845" s="120"/>
      <c r="MMH845" s="120"/>
      <c r="MMI845" s="120"/>
      <c r="MMJ845" s="120"/>
      <c r="MMK845" s="120"/>
      <c r="MML845" s="120"/>
      <c r="MMM845" s="120"/>
      <c r="MMN845" s="120"/>
      <c r="MMO845" s="120"/>
      <c r="MMP845" s="120"/>
      <c r="MMQ845" s="120"/>
      <c r="MMR845" s="120"/>
      <c r="MMS845" s="120"/>
      <c r="MMT845" s="120"/>
      <c r="MMU845" s="120"/>
      <c r="MMV845" s="120"/>
      <c r="MMW845" s="120"/>
      <c r="MMX845" s="120"/>
      <c r="MMY845" s="120"/>
      <c r="MMZ845" s="120"/>
      <c r="MNA845" s="120"/>
      <c r="MNB845" s="120"/>
      <c r="MNC845" s="120"/>
      <c r="MND845" s="120"/>
      <c r="MNE845" s="120"/>
      <c r="MNF845" s="120"/>
      <c r="MNG845" s="120"/>
      <c r="MNH845" s="120"/>
      <c r="MNI845" s="120"/>
      <c r="MNJ845" s="120"/>
      <c r="MNK845" s="120"/>
      <c r="MNL845" s="120"/>
      <c r="MNM845" s="120"/>
      <c r="MNN845" s="120"/>
      <c r="MNO845" s="120"/>
      <c r="MNP845" s="120"/>
      <c r="MNQ845" s="120"/>
      <c r="MNR845" s="120"/>
      <c r="MNS845" s="120"/>
      <c r="MNT845" s="120"/>
      <c r="MNU845" s="120"/>
      <c r="MNV845" s="120"/>
      <c r="MNW845" s="120"/>
      <c r="MNX845" s="120"/>
      <c r="MNY845" s="120"/>
      <c r="MNZ845" s="120"/>
      <c r="MOA845" s="120"/>
      <c r="MOB845" s="120"/>
      <c r="MOC845" s="120"/>
      <c r="MOD845" s="120"/>
      <c r="MOE845" s="120"/>
      <c r="MOF845" s="120"/>
      <c r="MOG845" s="120"/>
      <c r="MOH845" s="120"/>
      <c r="MOI845" s="120"/>
      <c r="MOJ845" s="120"/>
      <c r="MOK845" s="120"/>
      <c r="MOL845" s="120"/>
      <c r="MOM845" s="120"/>
      <c r="MON845" s="120"/>
      <c r="MOO845" s="120"/>
      <c r="MOP845" s="120"/>
      <c r="MOQ845" s="120"/>
      <c r="MOR845" s="120"/>
      <c r="MOS845" s="120"/>
      <c r="MOT845" s="120"/>
      <c r="MOU845" s="120"/>
      <c r="MOV845" s="120"/>
      <c r="MOW845" s="120"/>
      <c r="MOX845" s="120"/>
      <c r="MOY845" s="120"/>
      <c r="MOZ845" s="120"/>
      <c r="MPA845" s="120"/>
      <c r="MPB845" s="120"/>
      <c r="MPC845" s="120"/>
      <c r="MPD845" s="120"/>
      <c r="MPE845" s="120"/>
      <c r="MPF845" s="120"/>
      <c r="MPG845" s="120"/>
      <c r="MPH845" s="120"/>
      <c r="MPI845" s="120"/>
      <c r="MPJ845" s="120"/>
      <c r="MPK845" s="120"/>
      <c r="MPL845" s="120"/>
      <c r="MPM845" s="120"/>
      <c r="MPN845" s="120"/>
      <c r="MPO845" s="120"/>
      <c r="MPP845" s="120"/>
      <c r="MPQ845" s="120"/>
      <c r="MPR845" s="120"/>
      <c r="MPS845" s="120"/>
      <c r="MPT845" s="120"/>
      <c r="MPU845" s="120"/>
      <c r="MPV845" s="120"/>
      <c r="MPW845" s="120"/>
      <c r="MPX845" s="120"/>
      <c r="MPY845" s="120"/>
      <c r="MPZ845" s="120"/>
      <c r="MQA845" s="120"/>
      <c r="MQB845" s="120"/>
      <c r="MQC845" s="120"/>
      <c r="MQD845" s="120"/>
      <c r="MQE845" s="120"/>
      <c r="MQF845" s="120"/>
      <c r="MQG845" s="120"/>
      <c r="MQH845" s="120"/>
      <c r="MQI845" s="120"/>
      <c r="MQJ845" s="120"/>
      <c r="MQK845" s="120"/>
      <c r="MQL845" s="120"/>
      <c r="MQM845" s="120"/>
      <c r="MQN845" s="120"/>
      <c r="MQO845" s="120"/>
      <c r="MQP845" s="120"/>
      <c r="MQQ845" s="120"/>
      <c r="MQR845" s="120"/>
      <c r="MQS845" s="120"/>
      <c r="MQT845" s="120"/>
      <c r="MQU845" s="120"/>
      <c r="MQV845" s="120"/>
      <c r="MQW845" s="120"/>
      <c r="MQX845" s="120"/>
      <c r="MQY845" s="120"/>
      <c r="MQZ845" s="120"/>
      <c r="MRA845" s="120"/>
      <c r="MRB845" s="120"/>
      <c r="MRC845" s="120"/>
      <c r="MRD845" s="120"/>
      <c r="MRE845" s="120"/>
      <c r="MRF845" s="120"/>
      <c r="MRG845" s="120"/>
      <c r="MRH845" s="120"/>
      <c r="MRI845" s="120"/>
      <c r="MRJ845" s="120"/>
      <c r="MRK845" s="120"/>
      <c r="MRL845" s="120"/>
      <c r="MRM845" s="120"/>
      <c r="MRN845" s="120"/>
      <c r="MRO845" s="120"/>
      <c r="MRP845" s="120"/>
      <c r="MRQ845" s="120"/>
      <c r="MRR845" s="120"/>
      <c r="MRS845" s="120"/>
      <c r="MRT845" s="120"/>
      <c r="MRU845" s="120"/>
      <c r="MRV845" s="120"/>
      <c r="MRW845" s="120"/>
      <c r="MRX845" s="120"/>
      <c r="MRY845" s="120"/>
      <c r="MRZ845" s="120"/>
      <c r="MSA845" s="120"/>
      <c r="MSB845" s="120"/>
      <c r="MSC845" s="120"/>
      <c r="MSD845" s="120"/>
      <c r="MSE845" s="120"/>
      <c r="MSF845" s="120"/>
      <c r="MSG845" s="120"/>
      <c r="MSH845" s="120"/>
      <c r="MSI845" s="120"/>
      <c r="MSJ845" s="120"/>
      <c r="MSK845" s="120"/>
      <c r="MSL845" s="120"/>
      <c r="MSM845" s="120"/>
      <c r="MSN845" s="120"/>
      <c r="MSO845" s="120"/>
      <c r="MSP845" s="120"/>
      <c r="MSQ845" s="120"/>
      <c r="MSR845" s="120"/>
      <c r="MSS845" s="120"/>
      <c r="MST845" s="120"/>
      <c r="MSU845" s="120"/>
      <c r="MSV845" s="120"/>
      <c r="MSW845" s="120"/>
      <c r="MSX845" s="120"/>
      <c r="MSY845" s="120"/>
      <c r="MSZ845" s="120"/>
      <c r="MTA845" s="120"/>
      <c r="MTB845" s="120"/>
      <c r="MTC845" s="120"/>
      <c r="MTD845" s="120"/>
      <c r="MTE845" s="120"/>
      <c r="MTF845" s="120"/>
      <c r="MTG845" s="120"/>
      <c r="MTH845" s="120"/>
      <c r="MTI845" s="120"/>
      <c r="MTJ845" s="120"/>
      <c r="MTK845" s="120"/>
      <c r="MTL845" s="120"/>
      <c r="MTM845" s="120"/>
      <c r="MTN845" s="120"/>
      <c r="MTO845" s="120"/>
      <c r="MTP845" s="120"/>
      <c r="MTQ845" s="120"/>
      <c r="MTR845" s="120"/>
      <c r="MTS845" s="120"/>
      <c r="MTT845" s="120"/>
      <c r="MTU845" s="120"/>
      <c r="MTV845" s="120"/>
      <c r="MTW845" s="120"/>
      <c r="MTX845" s="120"/>
      <c r="MTY845" s="120"/>
      <c r="MTZ845" s="120"/>
      <c r="MUA845" s="120"/>
      <c r="MUB845" s="120"/>
      <c r="MUC845" s="120"/>
      <c r="MUD845" s="120"/>
      <c r="MUE845" s="120"/>
      <c r="MUF845" s="120"/>
      <c r="MUG845" s="120"/>
      <c r="MUH845" s="120"/>
      <c r="MUI845" s="120"/>
      <c r="MUJ845" s="120"/>
      <c r="MUK845" s="120"/>
      <c r="MUL845" s="120"/>
      <c r="MUM845" s="120"/>
      <c r="MUN845" s="120"/>
      <c r="MUO845" s="120"/>
      <c r="MUP845" s="120"/>
      <c r="MUQ845" s="120"/>
      <c r="MUR845" s="120"/>
      <c r="MUS845" s="120"/>
      <c r="MUT845" s="120"/>
      <c r="MUU845" s="120"/>
      <c r="MUV845" s="120"/>
      <c r="MUW845" s="120"/>
      <c r="MUX845" s="120"/>
      <c r="MUY845" s="120"/>
      <c r="MUZ845" s="120"/>
      <c r="MVA845" s="120"/>
      <c r="MVB845" s="120"/>
      <c r="MVC845" s="120"/>
      <c r="MVD845" s="120"/>
      <c r="MVE845" s="120"/>
      <c r="MVF845" s="120"/>
      <c r="MVG845" s="120"/>
      <c r="MVH845" s="120"/>
      <c r="MVI845" s="120"/>
      <c r="MVJ845" s="120"/>
      <c r="MVK845" s="120"/>
      <c r="MVL845" s="120"/>
      <c r="MVM845" s="120"/>
      <c r="MVN845" s="120"/>
      <c r="MVO845" s="120"/>
      <c r="MVP845" s="120"/>
      <c r="MVQ845" s="120"/>
      <c r="MVR845" s="120"/>
      <c r="MVS845" s="120"/>
      <c r="MVT845" s="120"/>
      <c r="MVU845" s="120"/>
      <c r="MVV845" s="120"/>
      <c r="MVW845" s="120"/>
      <c r="MVX845" s="120"/>
      <c r="MVY845" s="120"/>
      <c r="MVZ845" s="120"/>
      <c r="MWA845" s="120"/>
      <c r="MWB845" s="120"/>
      <c r="MWC845" s="120"/>
      <c r="MWD845" s="120"/>
      <c r="MWE845" s="120"/>
      <c r="MWF845" s="120"/>
      <c r="MWG845" s="120"/>
      <c r="MWH845" s="120"/>
      <c r="MWI845" s="120"/>
      <c r="MWJ845" s="120"/>
      <c r="MWK845" s="120"/>
      <c r="MWL845" s="120"/>
      <c r="MWM845" s="120"/>
      <c r="MWN845" s="120"/>
      <c r="MWO845" s="120"/>
      <c r="MWP845" s="120"/>
      <c r="MWQ845" s="120"/>
      <c r="MWR845" s="120"/>
      <c r="MWS845" s="120"/>
      <c r="MWT845" s="120"/>
      <c r="MWU845" s="120"/>
      <c r="MWV845" s="120"/>
      <c r="MWW845" s="120"/>
      <c r="MWX845" s="120"/>
      <c r="MWY845" s="120"/>
      <c r="MWZ845" s="120"/>
      <c r="MXA845" s="120"/>
      <c r="MXB845" s="120"/>
      <c r="MXC845" s="120"/>
      <c r="MXD845" s="120"/>
      <c r="MXE845" s="120"/>
      <c r="MXF845" s="120"/>
      <c r="MXG845" s="120"/>
      <c r="MXH845" s="120"/>
      <c r="MXI845" s="120"/>
      <c r="MXJ845" s="120"/>
      <c r="MXK845" s="120"/>
      <c r="MXL845" s="120"/>
      <c r="MXM845" s="120"/>
      <c r="MXN845" s="120"/>
      <c r="MXO845" s="120"/>
      <c r="MXP845" s="120"/>
      <c r="MXQ845" s="120"/>
      <c r="MXR845" s="120"/>
      <c r="MXS845" s="120"/>
      <c r="MXT845" s="120"/>
      <c r="MXU845" s="120"/>
      <c r="MXV845" s="120"/>
      <c r="MXW845" s="120"/>
      <c r="MXX845" s="120"/>
      <c r="MXY845" s="120"/>
      <c r="MXZ845" s="120"/>
      <c r="MYA845" s="120"/>
      <c r="MYB845" s="120"/>
      <c r="MYC845" s="120"/>
      <c r="MYD845" s="120"/>
      <c r="MYE845" s="120"/>
      <c r="MYF845" s="120"/>
      <c r="MYG845" s="120"/>
      <c r="MYH845" s="120"/>
      <c r="MYI845" s="120"/>
      <c r="MYJ845" s="120"/>
      <c r="MYK845" s="120"/>
      <c r="MYL845" s="120"/>
      <c r="MYM845" s="120"/>
      <c r="MYN845" s="120"/>
      <c r="MYO845" s="120"/>
      <c r="MYP845" s="120"/>
      <c r="MYQ845" s="120"/>
      <c r="MYR845" s="120"/>
      <c r="MYS845" s="120"/>
      <c r="MYT845" s="120"/>
      <c r="MYU845" s="120"/>
      <c r="MYV845" s="120"/>
      <c r="MYW845" s="120"/>
      <c r="MYX845" s="120"/>
      <c r="MYY845" s="120"/>
      <c r="MYZ845" s="120"/>
      <c r="MZA845" s="120"/>
      <c r="MZB845" s="120"/>
      <c r="MZC845" s="120"/>
      <c r="MZD845" s="120"/>
      <c r="MZE845" s="120"/>
      <c r="MZF845" s="120"/>
      <c r="MZG845" s="120"/>
      <c r="MZH845" s="120"/>
      <c r="MZI845" s="120"/>
      <c r="MZJ845" s="120"/>
      <c r="MZK845" s="120"/>
      <c r="MZL845" s="120"/>
      <c r="MZM845" s="120"/>
      <c r="MZN845" s="120"/>
      <c r="MZO845" s="120"/>
      <c r="MZP845" s="120"/>
      <c r="MZQ845" s="120"/>
      <c r="MZR845" s="120"/>
      <c r="MZS845" s="120"/>
      <c r="MZT845" s="120"/>
      <c r="MZU845" s="120"/>
      <c r="MZV845" s="120"/>
      <c r="MZW845" s="120"/>
      <c r="MZX845" s="120"/>
      <c r="MZY845" s="120"/>
      <c r="MZZ845" s="120"/>
      <c r="NAA845" s="120"/>
      <c r="NAB845" s="120"/>
      <c r="NAC845" s="120"/>
      <c r="NAD845" s="120"/>
      <c r="NAE845" s="120"/>
      <c r="NAF845" s="120"/>
      <c r="NAG845" s="120"/>
      <c r="NAH845" s="120"/>
      <c r="NAI845" s="120"/>
      <c r="NAJ845" s="120"/>
      <c r="NAK845" s="120"/>
      <c r="NAL845" s="120"/>
      <c r="NAM845" s="120"/>
      <c r="NAN845" s="120"/>
      <c r="NAO845" s="120"/>
      <c r="NAP845" s="120"/>
      <c r="NAQ845" s="120"/>
      <c r="NAR845" s="120"/>
      <c r="NAS845" s="120"/>
      <c r="NAT845" s="120"/>
      <c r="NAU845" s="120"/>
      <c r="NAV845" s="120"/>
      <c r="NAW845" s="120"/>
      <c r="NAX845" s="120"/>
      <c r="NAY845" s="120"/>
      <c r="NAZ845" s="120"/>
      <c r="NBA845" s="120"/>
      <c r="NBB845" s="120"/>
      <c r="NBC845" s="120"/>
      <c r="NBD845" s="120"/>
      <c r="NBE845" s="120"/>
      <c r="NBF845" s="120"/>
      <c r="NBG845" s="120"/>
      <c r="NBH845" s="120"/>
      <c r="NBI845" s="120"/>
      <c r="NBJ845" s="120"/>
      <c r="NBK845" s="120"/>
      <c r="NBL845" s="120"/>
      <c r="NBM845" s="120"/>
      <c r="NBN845" s="120"/>
      <c r="NBO845" s="120"/>
      <c r="NBP845" s="120"/>
      <c r="NBQ845" s="120"/>
      <c r="NBR845" s="120"/>
      <c r="NBS845" s="120"/>
      <c r="NBT845" s="120"/>
      <c r="NBU845" s="120"/>
      <c r="NBV845" s="120"/>
      <c r="NBW845" s="120"/>
      <c r="NBX845" s="120"/>
      <c r="NBY845" s="120"/>
      <c r="NBZ845" s="120"/>
      <c r="NCA845" s="120"/>
      <c r="NCB845" s="120"/>
      <c r="NCC845" s="120"/>
      <c r="NCD845" s="120"/>
      <c r="NCE845" s="120"/>
      <c r="NCF845" s="120"/>
      <c r="NCG845" s="120"/>
      <c r="NCH845" s="120"/>
      <c r="NCI845" s="120"/>
      <c r="NCJ845" s="120"/>
      <c r="NCK845" s="120"/>
      <c r="NCL845" s="120"/>
      <c r="NCM845" s="120"/>
      <c r="NCN845" s="120"/>
      <c r="NCO845" s="120"/>
      <c r="NCP845" s="120"/>
      <c r="NCQ845" s="120"/>
      <c r="NCR845" s="120"/>
      <c r="NCS845" s="120"/>
      <c r="NCT845" s="120"/>
      <c r="NCU845" s="120"/>
      <c r="NCV845" s="120"/>
      <c r="NCW845" s="120"/>
      <c r="NCX845" s="120"/>
      <c r="NCY845" s="120"/>
      <c r="NCZ845" s="120"/>
      <c r="NDA845" s="120"/>
      <c r="NDB845" s="120"/>
      <c r="NDC845" s="120"/>
      <c r="NDD845" s="120"/>
      <c r="NDE845" s="120"/>
      <c r="NDF845" s="120"/>
      <c r="NDG845" s="120"/>
      <c r="NDH845" s="120"/>
      <c r="NDI845" s="120"/>
      <c r="NDJ845" s="120"/>
      <c r="NDK845" s="120"/>
      <c r="NDL845" s="120"/>
      <c r="NDM845" s="120"/>
      <c r="NDN845" s="120"/>
      <c r="NDO845" s="120"/>
      <c r="NDP845" s="120"/>
      <c r="NDQ845" s="120"/>
      <c r="NDR845" s="120"/>
      <c r="NDS845" s="120"/>
      <c r="NDT845" s="120"/>
      <c r="NDU845" s="120"/>
      <c r="NDV845" s="120"/>
      <c r="NDW845" s="120"/>
      <c r="NDX845" s="120"/>
      <c r="NDY845" s="120"/>
      <c r="NDZ845" s="120"/>
      <c r="NEA845" s="120"/>
      <c r="NEB845" s="120"/>
      <c r="NEC845" s="120"/>
      <c r="NED845" s="120"/>
      <c r="NEE845" s="120"/>
      <c r="NEF845" s="120"/>
      <c r="NEG845" s="120"/>
      <c r="NEH845" s="120"/>
      <c r="NEI845" s="120"/>
      <c r="NEJ845" s="120"/>
      <c r="NEK845" s="120"/>
      <c r="NEL845" s="120"/>
      <c r="NEM845" s="120"/>
      <c r="NEN845" s="120"/>
      <c r="NEO845" s="120"/>
      <c r="NEP845" s="120"/>
      <c r="NEQ845" s="120"/>
      <c r="NER845" s="120"/>
      <c r="NES845" s="120"/>
      <c r="NET845" s="120"/>
      <c r="NEU845" s="120"/>
      <c r="NEV845" s="120"/>
      <c r="NEW845" s="120"/>
      <c r="NEX845" s="120"/>
      <c r="NEY845" s="120"/>
      <c r="NEZ845" s="120"/>
      <c r="NFA845" s="120"/>
      <c r="NFB845" s="120"/>
      <c r="NFC845" s="120"/>
      <c r="NFD845" s="120"/>
      <c r="NFE845" s="120"/>
      <c r="NFF845" s="120"/>
      <c r="NFG845" s="120"/>
      <c r="NFH845" s="120"/>
      <c r="NFI845" s="120"/>
      <c r="NFJ845" s="120"/>
      <c r="NFK845" s="120"/>
      <c r="NFL845" s="120"/>
      <c r="NFM845" s="120"/>
      <c r="NFN845" s="120"/>
      <c r="NFO845" s="120"/>
      <c r="NFP845" s="120"/>
      <c r="NFQ845" s="120"/>
      <c r="NFR845" s="120"/>
      <c r="NFS845" s="120"/>
      <c r="NFT845" s="120"/>
      <c r="NFU845" s="120"/>
      <c r="NFV845" s="120"/>
      <c r="NFW845" s="120"/>
      <c r="NFX845" s="120"/>
      <c r="NFY845" s="120"/>
      <c r="NFZ845" s="120"/>
      <c r="NGA845" s="120"/>
      <c r="NGB845" s="120"/>
      <c r="NGC845" s="120"/>
      <c r="NGD845" s="120"/>
      <c r="NGE845" s="120"/>
      <c r="NGF845" s="120"/>
      <c r="NGG845" s="120"/>
      <c r="NGH845" s="120"/>
      <c r="NGI845" s="120"/>
      <c r="NGJ845" s="120"/>
      <c r="NGK845" s="120"/>
      <c r="NGL845" s="120"/>
      <c r="NGM845" s="120"/>
      <c r="NGN845" s="120"/>
      <c r="NGO845" s="120"/>
      <c r="NGP845" s="120"/>
      <c r="NGQ845" s="120"/>
      <c r="NGR845" s="120"/>
      <c r="NGS845" s="120"/>
      <c r="NGT845" s="120"/>
      <c r="NGU845" s="120"/>
      <c r="NGV845" s="120"/>
      <c r="NGW845" s="120"/>
      <c r="NGX845" s="120"/>
      <c r="NGY845" s="120"/>
      <c r="NGZ845" s="120"/>
      <c r="NHA845" s="120"/>
      <c r="NHB845" s="120"/>
      <c r="NHC845" s="120"/>
      <c r="NHD845" s="120"/>
      <c r="NHE845" s="120"/>
      <c r="NHF845" s="120"/>
      <c r="NHG845" s="120"/>
      <c r="NHH845" s="120"/>
      <c r="NHI845" s="120"/>
      <c r="NHJ845" s="120"/>
      <c r="NHK845" s="120"/>
      <c r="NHL845" s="120"/>
      <c r="NHM845" s="120"/>
      <c r="NHN845" s="120"/>
      <c r="NHO845" s="120"/>
      <c r="NHP845" s="120"/>
      <c r="NHQ845" s="120"/>
      <c r="NHR845" s="120"/>
      <c r="NHS845" s="120"/>
      <c r="NHT845" s="120"/>
      <c r="NHU845" s="120"/>
      <c r="NHV845" s="120"/>
      <c r="NHW845" s="120"/>
      <c r="NHX845" s="120"/>
      <c r="NHY845" s="120"/>
      <c r="NHZ845" s="120"/>
      <c r="NIA845" s="120"/>
      <c r="NIB845" s="120"/>
      <c r="NIC845" s="120"/>
      <c r="NID845" s="120"/>
      <c r="NIE845" s="120"/>
      <c r="NIF845" s="120"/>
      <c r="NIG845" s="120"/>
      <c r="NIH845" s="120"/>
      <c r="NII845" s="120"/>
      <c r="NIJ845" s="120"/>
      <c r="NIK845" s="120"/>
      <c r="NIL845" s="120"/>
      <c r="NIM845" s="120"/>
      <c r="NIN845" s="120"/>
      <c r="NIO845" s="120"/>
      <c r="NIP845" s="120"/>
      <c r="NIQ845" s="120"/>
      <c r="NIR845" s="120"/>
      <c r="NIS845" s="120"/>
      <c r="NIT845" s="120"/>
      <c r="NIU845" s="120"/>
      <c r="NIV845" s="120"/>
      <c r="NIW845" s="120"/>
      <c r="NIX845" s="120"/>
      <c r="NIY845" s="120"/>
      <c r="NIZ845" s="120"/>
      <c r="NJA845" s="120"/>
      <c r="NJB845" s="120"/>
      <c r="NJC845" s="120"/>
      <c r="NJD845" s="120"/>
      <c r="NJE845" s="120"/>
      <c r="NJF845" s="120"/>
      <c r="NJG845" s="120"/>
      <c r="NJH845" s="120"/>
      <c r="NJI845" s="120"/>
      <c r="NJJ845" s="120"/>
      <c r="NJK845" s="120"/>
      <c r="NJL845" s="120"/>
      <c r="NJM845" s="120"/>
      <c r="NJN845" s="120"/>
      <c r="NJO845" s="120"/>
      <c r="NJP845" s="120"/>
      <c r="NJQ845" s="120"/>
      <c r="NJR845" s="120"/>
      <c r="NJS845" s="120"/>
      <c r="NJT845" s="120"/>
      <c r="NJU845" s="120"/>
      <c r="NJV845" s="120"/>
      <c r="NJW845" s="120"/>
      <c r="NJX845" s="120"/>
      <c r="NJY845" s="120"/>
      <c r="NJZ845" s="120"/>
      <c r="NKA845" s="120"/>
      <c r="NKB845" s="120"/>
      <c r="NKC845" s="120"/>
      <c r="NKD845" s="120"/>
      <c r="NKE845" s="120"/>
      <c r="NKF845" s="120"/>
      <c r="NKG845" s="120"/>
      <c r="NKH845" s="120"/>
      <c r="NKI845" s="120"/>
      <c r="NKJ845" s="120"/>
      <c r="NKK845" s="120"/>
      <c r="NKL845" s="120"/>
      <c r="NKM845" s="120"/>
      <c r="NKN845" s="120"/>
      <c r="NKO845" s="120"/>
      <c r="NKP845" s="120"/>
      <c r="NKQ845" s="120"/>
      <c r="NKR845" s="120"/>
      <c r="NKS845" s="120"/>
      <c r="NKT845" s="120"/>
      <c r="NKU845" s="120"/>
      <c r="NKV845" s="120"/>
      <c r="NKW845" s="120"/>
      <c r="NKX845" s="120"/>
      <c r="NKY845" s="120"/>
      <c r="NKZ845" s="120"/>
      <c r="NLA845" s="120"/>
      <c r="NLB845" s="120"/>
      <c r="NLC845" s="120"/>
      <c r="NLD845" s="120"/>
      <c r="NLE845" s="120"/>
      <c r="NLF845" s="120"/>
      <c r="NLG845" s="120"/>
      <c r="NLH845" s="120"/>
      <c r="NLI845" s="120"/>
      <c r="NLJ845" s="120"/>
      <c r="NLK845" s="120"/>
      <c r="NLL845" s="120"/>
      <c r="NLM845" s="120"/>
      <c r="NLN845" s="120"/>
      <c r="NLO845" s="120"/>
      <c r="NLP845" s="120"/>
      <c r="NLQ845" s="120"/>
      <c r="NLR845" s="120"/>
      <c r="NLS845" s="120"/>
      <c r="NLT845" s="120"/>
      <c r="NLU845" s="120"/>
      <c r="NLV845" s="120"/>
      <c r="NLW845" s="120"/>
      <c r="NLX845" s="120"/>
      <c r="NLY845" s="120"/>
      <c r="NLZ845" s="120"/>
      <c r="NMA845" s="120"/>
      <c r="NMB845" s="120"/>
      <c r="NMC845" s="120"/>
      <c r="NMD845" s="120"/>
      <c r="NME845" s="120"/>
      <c r="NMF845" s="120"/>
      <c r="NMG845" s="120"/>
      <c r="NMH845" s="120"/>
      <c r="NMI845" s="120"/>
      <c r="NMJ845" s="120"/>
      <c r="NMK845" s="120"/>
      <c r="NML845" s="120"/>
      <c r="NMM845" s="120"/>
      <c r="NMN845" s="120"/>
      <c r="NMO845" s="120"/>
      <c r="NMP845" s="120"/>
      <c r="NMQ845" s="120"/>
      <c r="NMR845" s="120"/>
      <c r="NMS845" s="120"/>
      <c r="NMT845" s="120"/>
      <c r="NMU845" s="120"/>
      <c r="NMV845" s="120"/>
      <c r="NMW845" s="120"/>
      <c r="NMX845" s="120"/>
      <c r="NMY845" s="120"/>
      <c r="NMZ845" s="120"/>
      <c r="NNA845" s="120"/>
      <c r="NNB845" s="120"/>
      <c r="NNC845" s="120"/>
      <c r="NND845" s="120"/>
      <c r="NNE845" s="120"/>
      <c r="NNF845" s="120"/>
      <c r="NNG845" s="120"/>
      <c r="NNH845" s="120"/>
      <c r="NNI845" s="120"/>
      <c r="NNJ845" s="120"/>
      <c r="NNK845" s="120"/>
      <c r="NNL845" s="120"/>
      <c r="NNM845" s="120"/>
      <c r="NNN845" s="120"/>
      <c r="NNO845" s="120"/>
      <c r="NNP845" s="120"/>
      <c r="NNQ845" s="120"/>
      <c r="NNR845" s="120"/>
      <c r="NNS845" s="120"/>
      <c r="NNT845" s="120"/>
      <c r="NNU845" s="120"/>
      <c r="NNV845" s="120"/>
      <c r="NNW845" s="120"/>
      <c r="NNX845" s="120"/>
      <c r="NNY845" s="120"/>
      <c r="NNZ845" s="120"/>
      <c r="NOA845" s="120"/>
      <c r="NOB845" s="120"/>
      <c r="NOC845" s="120"/>
      <c r="NOD845" s="120"/>
      <c r="NOE845" s="120"/>
      <c r="NOF845" s="120"/>
      <c r="NOG845" s="120"/>
      <c r="NOH845" s="120"/>
      <c r="NOI845" s="120"/>
      <c r="NOJ845" s="120"/>
      <c r="NOK845" s="120"/>
      <c r="NOL845" s="120"/>
      <c r="NOM845" s="120"/>
      <c r="NON845" s="120"/>
      <c r="NOO845" s="120"/>
      <c r="NOP845" s="120"/>
      <c r="NOQ845" s="120"/>
      <c r="NOR845" s="120"/>
      <c r="NOS845" s="120"/>
      <c r="NOT845" s="120"/>
      <c r="NOU845" s="120"/>
      <c r="NOV845" s="120"/>
      <c r="NOW845" s="120"/>
      <c r="NOX845" s="120"/>
      <c r="NOY845" s="120"/>
      <c r="NOZ845" s="120"/>
      <c r="NPA845" s="120"/>
      <c r="NPB845" s="120"/>
      <c r="NPC845" s="120"/>
      <c r="NPD845" s="120"/>
      <c r="NPE845" s="120"/>
      <c r="NPF845" s="120"/>
      <c r="NPG845" s="120"/>
      <c r="NPH845" s="120"/>
      <c r="NPI845" s="120"/>
      <c r="NPJ845" s="120"/>
      <c r="NPK845" s="120"/>
      <c r="NPL845" s="120"/>
      <c r="NPM845" s="120"/>
      <c r="NPN845" s="120"/>
      <c r="NPO845" s="120"/>
      <c r="NPP845" s="120"/>
      <c r="NPQ845" s="120"/>
      <c r="NPR845" s="120"/>
      <c r="NPS845" s="120"/>
      <c r="NPT845" s="120"/>
      <c r="NPU845" s="120"/>
      <c r="NPV845" s="120"/>
      <c r="NPW845" s="120"/>
      <c r="NPX845" s="120"/>
      <c r="NPY845" s="120"/>
      <c r="NPZ845" s="120"/>
      <c r="NQA845" s="120"/>
      <c r="NQB845" s="120"/>
      <c r="NQC845" s="120"/>
      <c r="NQD845" s="120"/>
      <c r="NQE845" s="120"/>
      <c r="NQF845" s="120"/>
      <c r="NQG845" s="120"/>
      <c r="NQH845" s="120"/>
      <c r="NQI845" s="120"/>
      <c r="NQJ845" s="120"/>
      <c r="NQK845" s="120"/>
      <c r="NQL845" s="120"/>
      <c r="NQM845" s="120"/>
      <c r="NQN845" s="120"/>
      <c r="NQO845" s="120"/>
      <c r="NQP845" s="120"/>
      <c r="NQQ845" s="120"/>
      <c r="NQR845" s="120"/>
      <c r="NQS845" s="120"/>
      <c r="NQT845" s="120"/>
      <c r="NQU845" s="120"/>
      <c r="NQV845" s="120"/>
      <c r="NQW845" s="120"/>
      <c r="NQX845" s="120"/>
      <c r="NQY845" s="120"/>
      <c r="NQZ845" s="120"/>
      <c r="NRA845" s="120"/>
      <c r="NRB845" s="120"/>
      <c r="NRC845" s="120"/>
      <c r="NRD845" s="120"/>
      <c r="NRE845" s="120"/>
      <c r="NRF845" s="120"/>
      <c r="NRG845" s="120"/>
      <c r="NRH845" s="120"/>
      <c r="NRI845" s="120"/>
      <c r="NRJ845" s="120"/>
      <c r="NRK845" s="120"/>
      <c r="NRL845" s="120"/>
      <c r="NRM845" s="120"/>
      <c r="NRN845" s="120"/>
      <c r="NRO845" s="120"/>
      <c r="NRP845" s="120"/>
      <c r="NRQ845" s="120"/>
      <c r="NRR845" s="120"/>
      <c r="NRS845" s="120"/>
      <c r="NRT845" s="120"/>
      <c r="NRU845" s="120"/>
      <c r="NRV845" s="120"/>
      <c r="NRW845" s="120"/>
      <c r="NRX845" s="120"/>
      <c r="NRY845" s="120"/>
      <c r="NRZ845" s="120"/>
      <c r="NSA845" s="120"/>
      <c r="NSB845" s="120"/>
      <c r="NSC845" s="120"/>
      <c r="NSD845" s="120"/>
      <c r="NSE845" s="120"/>
      <c r="NSF845" s="120"/>
      <c r="NSG845" s="120"/>
      <c r="NSH845" s="120"/>
      <c r="NSI845" s="120"/>
      <c r="NSJ845" s="120"/>
      <c r="NSK845" s="120"/>
      <c r="NSL845" s="120"/>
      <c r="NSM845" s="120"/>
      <c r="NSN845" s="120"/>
      <c r="NSO845" s="120"/>
      <c r="NSP845" s="120"/>
      <c r="NSQ845" s="120"/>
      <c r="NSR845" s="120"/>
      <c r="NSS845" s="120"/>
      <c r="NST845" s="120"/>
      <c r="NSU845" s="120"/>
      <c r="NSV845" s="120"/>
      <c r="NSW845" s="120"/>
      <c r="NSX845" s="120"/>
      <c r="NSY845" s="120"/>
      <c r="NSZ845" s="120"/>
      <c r="NTA845" s="120"/>
      <c r="NTB845" s="120"/>
      <c r="NTC845" s="120"/>
      <c r="NTD845" s="120"/>
      <c r="NTE845" s="120"/>
      <c r="NTF845" s="120"/>
      <c r="NTG845" s="120"/>
      <c r="NTH845" s="120"/>
      <c r="NTI845" s="120"/>
      <c r="NTJ845" s="120"/>
      <c r="NTK845" s="120"/>
      <c r="NTL845" s="120"/>
      <c r="NTM845" s="120"/>
      <c r="NTN845" s="120"/>
      <c r="NTO845" s="120"/>
      <c r="NTP845" s="120"/>
      <c r="NTQ845" s="120"/>
      <c r="NTR845" s="120"/>
      <c r="NTS845" s="120"/>
      <c r="NTT845" s="120"/>
      <c r="NTU845" s="120"/>
      <c r="NTV845" s="120"/>
      <c r="NTW845" s="120"/>
      <c r="NTX845" s="120"/>
      <c r="NTY845" s="120"/>
      <c r="NTZ845" s="120"/>
      <c r="NUA845" s="120"/>
      <c r="NUB845" s="120"/>
      <c r="NUC845" s="120"/>
      <c r="NUD845" s="120"/>
      <c r="NUE845" s="120"/>
      <c r="NUF845" s="120"/>
      <c r="NUG845" s="120"/>
      <c r="NUH845" s="120"/>
      <c r="NUI845" s="120"/>
      <c r="NUJ845" s="120"/>
      <c r="NUK845" s="120"/>
      <c r="NUL845" s="120"/>
      <c r="NUM845" s="120"/>
      <c r="NUN845" s="120"/>
      <c r="NUO845" s="120"/>
      <c r="NUP845" s="120"/>
      <c r="NUQ845" s="120"/>
      <c r="NUR845" s="120"/>
      <c r="NUS845" s="120"/>
      <c r="NUT845" s="120"/>
      <c r="NUU845" s="120"/>
      <c r="NUV845" s="120"/>
      <c r="NUW845" s="120"/>
      <c r="NUX845" s="120"/>
      <c r="NUY845" s="120"/>
      <c r="NUZ845" s="120"/>
      <c r="NVA845" s="120"/>
      <c r="NVB845" s="120"/>
      <c r="NVC845" s="120"/>
      <c r="NVD845" s="120"/>
      <c r="NVE845" s="120"/>
      <c r="NVF845" s="120"/>
      <c r="NVG845" s="120"/>
      <c r="NVH845" s="120"/>
      <c r="NVI845" s="120"/>
      <c r="NVJ845" s="120"/>
      <c r="NVK845" s="120"/>
      <c r="NVL845" s="120"/>
      <c r="NVM845" s="120"/>
      <c r="NVN845" s="120"/>
      <c r="NVO845" s="120"/>
      <c r="NVP845" s="120"/>
      <c r="NVQ845" s="120"/>
      <c r="NVR845" s="120"/>
      <c r="NVS845" s="120"/>
      <c r="NVT845" s="120"/>
      <c r="NVU845" s="120"/>
      <c r="NVV845" s="120"/>
      <c r="NVW845" s="120"/>
      <c r="NVX845" s="120"/>
      <c r="NVY845" s="120"/>
      <c r="NVZ845" s="120"/>
      <c r="NWA845" s="120"/>
      <c r="NWB845" s="120"/>
      <c r="NWC845" s="120"/>
      <c r="NWD845" s="120"/>
      <c r="NWE845" s="120"/>
      <c r="NWF845" s="120"/>
      <c r="NWG845" s="120"/>
      <c r="NWH845" s="120"/>
      <c r="NWI845" s="120"/>
      <c r="NWJ845" s="120"/>
      <c r="NWK845" s="120"/>
      <c r="NWL845" s="120"/>
      <c r="NWM845" s="120"/>
      <c r="NWN845" s="120"/>
      <c r="NWO845" s="120"/>
      <c r="NWP845" s="120"/>
      <c r="NWQ845" s="120"/>
      <c r="NWR845" s="120"/>
      <c r="NWS845" s="120"/>
      <c r="NWT845" s="120"/>
      <c r="NWU845" s="120"/>
      <c r="NWV845" s="120"/>
      <c r="NWW845" s="120"/>
      <c r="NWX845" s="120"/>
      <c r="NWY845" s="120"/>
      <c r="NWZ845" s="120"/>
      <c r="NXA845" s="120"/>
      <c r="NXB845" s="120"/>
      <c r="NXC845" s="120"/>
      <c r="NXD845" s="120"/>
      <c r="NXE845" s="120"/>
      <c r="NXF845" s="120"/>
      <c r="NXG845" s="120"/>
      <c r="NXH845" s="120"/>
      <c r="NXI845" s="120"/>
      <c r="NXJ845" s="120"/>
      <c r="NXK845" s="120"/>
      <c r="NXL845" s="120"/>
      <c r="NXM845" s="120"/>
      <c r="NXN845" s="120"/>
      <c r="NXO845" s="120"/>
      <c r="NXP845" s="120"/>
      <c r="NXQ845" s="120"/>
      <c r="NXR845" s="120"/>
      <c r="NXS845" s="120"/>
      <c r="NXT845" s="120"/>
      <c r="NXU845" s="120"/>
      <c r="NXV845" s="120"/>
      <c r="NXW845" s="120"/>
      <c r="NXX845" s="120"/>
      <c r="NXY845" s="120"/>
      <c r="NXZ845" s="120"/>
      <c r="NYA845" s="120"/>
      <c r="NYB845" s="120"/>
      <c r="NYC845" s="120"/>
      <c r="NYD845" s="120"/>
      <c r="NYE845" s="120"/>
      <c r="NYF845" s="120"/>
      <c r="NYG845" s="120"/>
      <c r="NYH845" s="120"/>
      <c r="NYI845" s="120"/>
      <c r="NYJ845" s="120"/>
      <c r="NYK845" s="120"/>
      <c r="NYL845" s="120"/>
      <c r="NYM845" s="120"/>
      <c r="NYN845" s="120"/>
      <c r="NYO845" s="120"/>
      <c r="NYP845" s="120"/>
      <c r="NYQ845" s="120"/>
      <c r="NYR845" s="120"/>
      <c r="NYS845" s="120"/>
      <c r="NYT845" s="120"/>
      <c r="NYU845" s="120"/>
      <c r="NYV845" s="120"/>
      <c r="NYW845" s="120"/>
      <c r="NYX845" s="120"/>
      <c r="NYY845" s="120"/>
      <c r="NYZ845" s="120"/>
      <c r="NZA845" s="120"/>
      <c r="NZB845" s="120"/>
      <c r="NZC845" s="120"/>
      <c r="NZD845" s="120"/>
      <c r="NZE845" s="120"/>
      <c r="NZF845" s="120"/>
      <c r="NZG845" s="120"/>
      <c r="NZH845" s="120"/>
      <c r="NZI845" s="120"/>
      <c r="NZJ845" s="120"/>
      <c r="NZK845" s="120"/>
      <c r="NZL845" s="120"/>
      <c r="NZM845" s="120"/>
      <c r="NZN845" s="120"/>
      <c r="NZO845" s="120"/>
      <c r="NZP845" s="120"/>
      <c r="NZQ845" s="120"/>
      <c r="NZR845" s="120"/>
      <c r="NZS845" s="120"/>
      <c r="NZT845" s="120"/>
      <c r="NZU845" s="120"/>
      <c r="NZV845" s="120"/>
      <c r="NZW845" s="120"/>
      <c r="NZX845" s="120"/>
      <c r="NZY845" s="120"/>
      <c r="NZZ845" s="120"/>
      <c r="OAA845" s="120"/>
      <c r="OAB845" s="120"/>
      <c r="OAC845" s="120"/>
      <c r="OAD845" s="120"/>
      <c r="OAE845" s="120"/>
      <c r="OAF845" s="120"/>
      <c r="OAG845" s="120"/>
      <c r="OAH845" s="120"/>
      <c r="OAI845" s="120"/>
      <c r="OAJ845" s="120"/>
      <c r="OAK845" s="120"/>
      <c r="OAL845" s="120"/>
      <c r="OAM845" s="120"/>
      <c r="OAN845" s="120"/>
      <c r="OAO845" s="120"/>
      <c r="OAP845" s="120"/>
      <c r="OAQ845" s="120"/>
      <c r="OAR845" s="120"/>
      <c r="OAS845" s="120"/>
      <c r="OAT845" s="120"/>
      <c r="OAU845" s="120"/>
      <c r="OAV845" s="120"/>
      <c r="OAW845" s="120"/>
      <c r="OAX845" s="120"/>
      <c r="OAY845" s="120"/>
      <c r="OAZ845" s="120"/>
      <c r="OBA845" s="120"/>
      <c r="OBB845" s="120"/>
      <c r="OBC845" s="120"/>
      <c r="OBD845" s="120"/>
      <c r="OBE845" s="120"/>
      <c r="OBF845" s="120"/>
      <c r="OBG845" s="120"/>
      <c r="OBH845" s="120"/>
      <c r="OBI845" s="120"/>
      <c r="OBJ845" s="120"/>
      <c r="OBK845" s="120"/>
      <c r="OBL845" s="120"/>
      <c r="OBM845" s="120"/>
      <c r="OBN845" s="120"/>
      <c r="OBO845" s="120"/>
      <c r="OBP845" s="120"/>
      <c r="OBQ845" s="120"/>
      <c r="OBR845" s="120"/>
      <c r="OBS845" s="120"/>
      <c r="OBT845" s="120"/>
      <c r="OBU845" s="120"/>
      <c r="OBV845" s="120"/>
      <c r="OBW845" s="120"/>
      <c r="OBX845" s="120"/>
      <c r="OBY845" s="120"/>
      <c r="OBZ845" s="120"/>
      <c r="OCA845" s="120"/>
      <c r="OCB845" s="120"/>
      <c r="OCC845" s="120"/>
      <c r="OCD845" s="120"/>
      <c r="OCE845" s="120"/>
      <c r="OCF845" s="120"/>
      <c r="OCG845" s="120"/>
      <c r="OCH845" s="120"/>
      <c r="OCI845" s="120"/>
      <c r="OCJ845" s="120"/>
      <c r="OCK845" s="120"/>
      <c r="OCL845" s="120"/>
      <c r="OCM845" s="120"/>
      <c r="OCN845" s="120"/>
      <c r="OCO845" s="120"/>
      <c r="OCP845" s="120"/>
      <c r="OCQ845" s="120"/>
      <c r="OCR845" s="120"/>
      <c r="OCS845" s="120"/>
      <c r="OCT845" s="120"/>
      <c r="OCU845" s="120"/>
      <c r="OCV845" s="120"/>
      <c r="OCW845" s="120"/>
      <c r="OCX845" s="120"/>
      <c r="OCY845" s="120"/>
      <c r="OCZ845" s="120"/>
      <c r="ODA845" s="120"/>
      <c r="ODB845" s="120"/>
      <c r="ODC845" s="120"/>
      <c r="ODD845" s="120"/>
      <c r="ODE845" s="120"/>
      <c r="ODF845" s="120"/>
      <c r="ODG845" s="120"/>
      <c r="ODH845" s="120"/>
      <c r="ODI845" s="120"/>
      <c r="ODJ845" s="120"/>
      <c r="ODK845" s="120"/>
      <c r="ODL845" s="120"/>
      <c r="ODM845" s="120"/>
      <c r="ODN845" s="120"/>
      <c r="ODO845" s="120"/>
      <c r="ODP845" s="120"/>
      <c r="ODQ845" s="120"/>
      <c r="ODR845" s="120"/>
      <c r="ODS845" s="120"/>
      <c r="ODT845" s="120"/>
      <c r="ODU845" s="120"/>
      <c r="ODV845" s="120"/>
      <c r="ODW845" s="120"/>
      <c r="ODX845" s="120"/>
      <c r="ODY845" s="120"/>
      <c r="ODZ845" s="120"/>
      <c r="OEA845" s="120"/>
      <c r="OEB845" s="120"/>
      <c r="OEC845" s="120"/>
      <c r="OED845" s="120"/>
      <c r="OEE845" s="120"/>
      <c r="OEF845" s="120"/>
      <c r="OEG845" s="120"/>
      <c r="OEH845" s="120"/>
      <c r="OEI845" s="120"/>
      <c r="OEJ845" s="120"/>
      <c r="OEK845" s="120"/>
      <c r="OEL845" s="120"/>
      <c r="OEM845" s="120"/>
      <c r="OEN845" s="120"/>
      <c r="OEO845" s="120"/>
      <c r="OEP845" s="120"/>
      <c r="OEQ845" s="120"/>
      <c r="OER845" s="120"/>
      <c r="OES845" s="120"/>
      <c r="OET845" s="120"/>
      <c r="OEU845" s="120"/>
      <c r="OEV845" s="120"/>
      <c r="OEW845" s="120"/>
      <c r="OEX845" s="120"/>
      <c r="OEY845" s="120"/>
      <c r="OEZ845" s="120"/>
      <c r="OFA845" s="120"/>
      <c r="OFB845" s="120"/>
      <c r="OFC845" s="120"/>
      <c r="OFD845" s="120"/>
      <c r="OFE845" s="120"/>
      <c r="OFF845" s="120"/>
      <c r="OFG845" s="120"/>
      <c r="OFH845" s="120"/>
      <c r="OFI845" s="120"/>
      <c r="OFJ845" s="120"/>
      <c r="OFK845" s="120"/>
      <c r="OFL845" s="120"/>
      <c r="OFM845" s="120"/>
      <c r="OFN845" s="120"/>
      <c r="OFO845" s="120"/>
      <c r="OFP845" s="120"/>
      <c r="OFQ845" s="120"/>
      <c r="OFR845" s="120"/>
      <c r="OFS845" s="120"/>
      <c r="OFT845" s="120"/>
      <c r="OFU845" s="120"/>
      <c r="OFV845" s="120"/>
      <c r="OFW845" s="120"/>
      <c r="OFX845" s="120"/>
      <c r="OFY845" s="120"/>
      <c r="OFZ845" s="120"/>
      <c r="OGA845" s="120"/>
      <c r="OGB845" s="120"/>
      <c r="OGC845" s="120"/>
      <c r="OGD845" s="120"/>
      <c r="OGE845" s="120"/>
      <c r="OGF845" s="120"/>
      <c r="OGG845" s="120"/>
      <c r="OGH845" s="120"/>
      <c r="OGI845" s="120"/>
      <c r="OGJ845" s="120"/>
      <c r="OGK845" s="120"/>
      <c r="OGL845" s="120"/>
      <c r="OGM845" s="120"/>
      <c r="OGN845" s="120"/>
      <c r="OGO845" s="120"/>
      <c r="OGP845" s="120"/>
      <c r="OGQ845" s="120"/>
      <c r="OGR845" s="120"/>
      <c r="OGS845" s="120"/>
      <c r="OGT845" s="120"/>
      <c r="OGU845" s="120"/>
      <c r="OGV845" s="120"/>
      <c r="OGW845" s="120"/>
      <c r="OGX845" s="120"/>
      <c r="OGY845" s="120"/>
      <c r="OGZ845" s="120"/>
      <c r="OHA845" s="120"/>
      <c r="OHB845" s="120"/>
      <c r="OHC845" s="120"/>
      <c r="OHD845" s="120"/>
      <c r="OHE845" s="120"/>
      <c r="OHF845" s="120"/>
      <c r="OHG845" s="120"/>
      <c r="OHH845" s="120"/>
      <c r="OHI845" s="120"/>
      <c r="OHJ845" s="120"/>
      <c r="OHK845" s="120"/>
      <c r="OHL845" s="120"/>
      <c r="OHM845" s="120"/>
      <c r="OHN845" s="120"/>
      <c r="OHO845" s="120"/>
      <c r="OHP845" s="120"/>
      <c r="OHQ845" s="120"/>
      <c r="OHR845" s="120"/>
      <c r="OHS845" s="120"/>
      <c r="OHT845" s="120"/>
      <c r="OHU845" s="120"/>
      <c r="OHV845" s="120"/>
      <c r="OHW845" s="120"/>
      <c r="OHX845" s="120"/>
      <c r="OHY845" s="120"/>
      <c r="OHZ845" s="120"/>
      <c r="OIA845" s="120"/>
      <c r="OIB845" s="120"/>
      <c r="OIC845" s="120"/>
      <c r="OID845" s="120"/>
      <c r="OIE845" s="120"/>
      <c r="OIF845" s="120"/>
      <c r="OIG845" s="120"/>
      <c r="OIH845" s="120"/>
      <c r="OII845" s="120"/>
      <c r="OIJ845" s="120"/>
      <c r="OIK845" s="120"/>
      <c r="OIL845" s="120"/>
      <c r="OIM845" s="120"/>
      <c r="OIN845" s="120"/>
      <c r="OIO845" s="120"/>
      <c r="OIP845" s="120"/>
      <c r="OIQ845" s="120"/>
      <c r="OIR845" s="120"/>
      <c r="OIS845" s="120"/>
      <c r="OIT845" s="120"/>
      <c r="OIU845" s="120"/>
      <c r="OIV845" s="120"/>
      <c r="OIW845" s="120"/>
      <c r="OIX845" s="120"/>
      <c r="OIY845" s="120"/>
      <c r="OIZ845" s="120"/>
      <c r="OJA845" s="120"/>
      <c r="OJB845" s="120"/>
      <c r="OJC845" s="120"/>
      <c r="OJD845" s="120"/>
      <c r="OJE845" s="120"/>
      <c r="OJF845" s="120"/>
      <c r="OJG845" s="120"/>
      <c r="OJH845" s="120"/>
      <c r="OJI845" s="120"/>
      <c r="OJJ845" s="120"/>
      <c r="OJK845" s="120"/>
      <c r="OJL845" s="120"/>
      <c r="OJM845" s="120"/>
      <c r="OJN845" s="120"/>
      <c r="OJO845" s="120"/>
      <c r="OJP845" s="120"/>
      <c r="OJQ845" s="120"/>
      <c r="OJR845" s="120"/>
      <c r="OJS845" s="120"/>
      <c r="OJT845" s="120"/>
      <c r="OJU845" s="120"/>
      <c r="OJV845" s="120"/>
      <c r="OJW845" s="120"/>
      <c r="OJX845" s="120"/>
      <c r="OJY845" s="120"/>
      <c r="OJZ845" s="120"/>
      <c r="OKA845" s="120"/>
      <c r="OKB845" s="120"/>
      <c r="OKC845" s="120"/>
      <c r="OKD845" s="120"/>
      <c r="OKE845" s="120"/>
      <c r="OKF845" s="120"/>
      <c r="OKG845" s="120"/>
      <c r="OKH845" s="120"/>
      <c r="OKI845" s="120"/>
      <c r="OKJ845" s="120"/>
      <c r="OKK845" s="120"/>
      <c r="OKL845" s="120"/>
      <c r="OKM845" s="120"/>
      <c r="OKN845" s="120"/>
      <c r="OKO845" s="120"/>
      <c r="OKP845" s="120"/>
      <c r="OKQ845" s="120"/>
      <c r="OKR845" s="120"/>
      <c r="OKS845" s="120"/>
      <c r="OKT845" s="120"/>
      <c r="OKU845" s="120"/>
      <c r="OKV845" s="120"/>
      <c r="OKW845" s="120"/>
      <c r="OKX845" s="120"/>
      <c r="OKY845" s="120"/>
      <c r="OKZ845" s="120"/>
      <c r="OLA845" s="120"/>
      <c r="OLB845" s="120"/>
      <c r="OLC845" s="120"/>
      <c r="OLD845" s="120"/>
      <c r="OLE845" s="120"/>
      <c r="OLF845" s="120"/>
      <c r="OLG845" s="120"/>
      <c r="OLH845" s="120"/>
      <c r="OLI845" s="120"/>
      <c r="OLJ845" s="120"/>
      <c r="OLK845" s="120"/>
      <c r="OLL845" s="120"/>
      <c r="OLM845" s="120"/>
      <c r="OLN845" s="120"/>
      <c r="OLO845" s="120"/>
      <c r="OLP845" s="120"/>
      <c r="OLQ845" s="120"/>
      <c r="OLR845" s="120"/>
      <c r="OLS845" s="120"/>
      <c r="OLT845" s="120"/>
      <c r="OLU845" s="120"/>
      <c r="OLV845" s="120"/>
      <c r="OLW845" s="120"/>
      <c r="OLX845" s="120"/>
      <c r="OLY845" s="120"/>
      <c r="OLZ845" s="120"/>
      <c r="OMA845" s="120"/>
      <c r="OMB845" s="120"/>
      <c r="OMC845" s="120"/>
      <c r="OMD845" s="120"/>
      <c r="OME845" s="120"/>
      <c r="OMF845" s="120"/>
      <c r="OMG845" s="120"/>
      <c r="OMH845" s="120"/>
      <c r="OMI845" s="120"/>
      <c r="OMJ845" s="120"/>
      <c r="OMK845" s="120"/>
      <c r="OML845" s="120"/>
      <c r="OMM845" s="120"/>
      <c r="OMN845" s="120"/>
      <c r="OMO845" s="120"/>
      <c r="OMP845" s="120"/>
      <c r="OMQ845" s="120"/>
      <c r="OMR845" s="120"/>
      <c r="OMS845" s="120"/>
      <c r="OMT845" s="120"/>
      <c r="OMU845" s="120"/>
      <c r="OMV845" s="120"/>
      <c r="OMW845" s="120"/>
      <c r="OMX845" s="120"/>
      <c r="OMY845" s="120"/>
      <c r="OMZ845" s="120"/>
      <c r="ONA845" s="120"/>
      <c r="ONB845" s="120"/>
      <c r="ONC845" s="120"/>
      <c r="OND845" s="120"/>
      <c r="ONE845" s="120"/>
      <c r="ONF845" s="120"/>
      <c r="ONG845" s="120"/>
      <c r="ONH845" s="120"/>
      <c r="ONI845" s="120"/>
      <c r="ONJ845" s="120"/>
      <c r="ONK845" s="120"/>
      <c r="ONL845" s="120"/>
      <c r="ONM845" s="120"/>
      <c r="ONN845" s="120"/>
      <c r="ONO845" s="120"/>
      <c r="ONP845" s="120"/>
      <c r="ONQ845" s="120"/>
      <c r="ONR845" s="120"/>
      <c r="ONS845" s="120"/>
      <c r="ONT845" s="120"/>
      <c r="ONU845" s="120"/>
      <c r="ONV845" s="120"/>
      <c r="ONW845" s="120"/>
      <c r="ONX845" s="120"/>
      <c r="ONY845" s="120"/>
      <c r="ONZ845" s="120"/>
      <c r="OOA845" s="120"/>
      <c r="OOB845" s="120"/>
      <c r="OOC845" s="120"/>
      <c r="OOD845" s="120"/>
      <c r="OOE845" s="120"/>
      <c r="OOF845" s="120"/>
      <c r="OOG845" s="120"/>
      <c r="OOH845" s="120"/>
      <c r="OOI845" s="120"/>
      <c r="OOJ845" s="120"/>
      <c r="OOK845" s="120"/>
      <c r="OOL845" s="120"/>
      <c r="OOM845" s="120"/>
      <c r="OON845" s="120"/>
      <c r="OOO845" s="120"/>
      <c r="OOP845" s="120"/>
      <c r="OOQ845" s="120"/>
      <c r="OOR845" s="120"/>
      <c r="OOS845" s="120"/>
      <c r="OOT845" s="120"/>
      <c r="OOU845" s="120"/>
      <c r="OOV845" s="120"/>
      <c r="OOW845" s="120"/>
      <c r="OOX845" s="120"/>
      <c r="OOY845" s="120"/>
      <c r="OOZ845" s="120"/>
      <c r="OPA845" s="120"/>
      <c r="OPB845" s="120"/>
      <c r="OPC845" s="120"/>
      <c r="OPD845" s="120"/>
      <c r="OPE845" s="120"/>
      <c r="OPF845" s="120"/>
      <c r="OPG845" s="120"/>
      <c r="OPH845" s="120"/>
      <c r="OPI845" s="120"/>
      <c r="OPJ845" s="120"/>
      <c r="OPK845" s="120"/>
      <c r="OPL845" s="120"/>
      <c r="OPM845" s="120"/>
      <c r="OPN845" s="120"/>
      <c r="OPO845" s="120"/>
      <c r="OPP845" s="120"/>
      <c r="OPQ845" s="120"/>
      <c r="OPR845" s="120"/>
      <c r="OPS845" s="120"/>
      <c r="OPT845" s="120"/>
      <c r="OPU845" s="120"/>
      <c r="OPV845" s="120"/>
      <c r="OPW845" s="120"/>
      <c r="OPX845" s="120"/>
      <c r="OPY845" s="120"/>
      <c r="OPZ845" s="120"/>
      <c r="OQA845" s="120"/>
      <c r="OQB845" s="120"/>
      <c r="OQC845" s="120"/>
      <c r="OQD845" s="120"/>
      <c r="OQE845" s="120"/>
      <c r="OQF845" s="120"/>
      <c r="OQG845" s="120"/>
      <c r="OQH845" s="120"/>
      <c r="OQI845" s="120"/>
      <c r="OQJ845" s="120"/>
      <c r="OQK845" s="120"/>
      <c r="OQL845" s="120"/>
      <c r="OQM845" s="120"/>
      <c r="OQN845" s="120"/>
      <c r="OQO845" s="120"/>
      <c r="OQP845" s="120"/>
      <c r="OQQ845" s="120"/>
      <c r="OQR845" s="120"/>
      <c r="OQS845" s="120"/>
      <c r="OQT845" s="120"/>
      <c r="OQU845" s="120"/>
      <c r="OQV845" s="120"/>
      <c r="OQW845" s="120"/>
      <c r="OQX845" s="120"/>
      <c r="OQY845" s="120"/>
      <c r="OQZ845" s="120"/>
      <c r="ORA845" s="120"/>
      <c r="ORB845" s="120"/>
      <c r="ORC845" s="120"/>
      <c r="ORD845" s="120"/>
      <c r="ORE845" s="120"/>
      <c r="ORF845" s="120"/>
      <c r="ORG845" s="120"/>
      <c r="ORH845" s="120"/>
      <c r="ORI845" s="120"/>
      <c r="ORJ845" s="120"/>
      <c r="ORK845" s="120"/>
      <c r="ORL845" s="120"/>
      <c r="ORM845" s="120"/>
      <c r="ORN845" s="120"/>
      <c r="ORO845" s="120"/>
      <c r="ORP845" s="120"/>
      <c r="ORQ845" s="120"/>
      <c r="ORR845" s="120"/>
      <c r="ORS845" s="120"/>
      <c r="ORT845" s="120"/>
      <c r="ORU845" s="120"/>
      <c r="ORV845" s="120"/>
      <c r="ORW845" s="120"/>
      <c r="ORX845" s="120"/>
      <c r="ORY845" s="120"/>
      <c r="ORZ845" s="120"/>
      <c r="OSA845" s="120"/>
      <c r="OSB845" s="120"/>
      <c r="OSC845" s="120"/>
      <c r="OSD845" s="120"/>
      <c r="OSE845" s="120"/>
      <c r="OSF845" s="120"/>
      <c r="OSG845" s="120"/>
      <c r="OSH845" s="120"/>
      <c r="OSI845" s="120"/>
      <c r="OSJ845" s="120"/>
      <c r="OSK845" s="120"/>
      <c r="OSL845" s="120"/>
      <c r="OSM845" s="120"/>
      <c r="OSN845" s="120"/>
      <c r="OSO845" s="120"/>
      <c r="OSP845" s="120"/>
      <c r="OSQ845" s="120"/>
      <c r="OSR845" s="120"/>
      <c r="OSS845" s="120"/>
      <c r="OST845" s="120"/>
      <c r="OSU845" s="120"/>
      <c r="OSV845" s="120"/>
      <c r="OSW845" s="120"/>
      <c r="OSX845" s="120"/>
      <c r="OSY845" s="120"/>
      <c r="OSZ845" s="120"/>
      <c r="OTA845" s="120"/>
      <c r="OTB845" s="120"/>
      <c r="OTC845" s="120"/>
      <c r="OTD845" s="120"/>
      <c r="OTE845" s="120"/>
      <c r="OTF845" s="120"/>
      <c r="OTG845" s="120"/>
      <c r="OTH845" s="120"/>
      <c r="OTI845" s="120"/>
      <c r="OTJ845" s="120"/>
      <c r="OTK845" s="120"/>
      <c r="OTL845" s="120"/>
      <c r="OTM845" s="120"/>
      <c r="OTN845" s="120"/>
      <c r="OTO845" s="120"/>
      <c r="OTP845" s="120"/>
      <c r="OTQ845" s="120"/>
      <c r="OTR845" s="120"/>
      <c r="OTS845" s="120"/>
      <c r="OTT845" s="120"/>
      <c r="OTU845" s="120"/>
      <c r="OTV845" s="120"/>
      <c r="OTW845" s="120"/>
      <c r="OTX845" s="120"/>
      <c r="OTY845" s="120"/>
      <c r="OTZ845" s="120"/>
      <c r="OUA845" s="120"/>
      <c r="OUB845" s="120"/>
      <c r="OUC845" s="120"/>
      <c r="OUD845" s="120"/>
      <c r="OUE845" s="120"/>
      <c r="OUF845" s="120"/>
      <c r="OUG845" s="120"/>
      <c r="OUH845" s="120"/>
      <c r="OUI845" s="120"/>
      <c r="OUJ845" s="120"/>
      <c r="OUK845" s="120"/>
      <c r="OUL845" s="120"/>
      <c r="OUM845" s="120"/>
      <c r="OUN845" s="120"/>
      <c r="OUO845" s="120"/>
      <c r="OUP845" s="120"/>
      <c r="OUQ845" s="120"/>
      <c r="OUR845" s="120"/>
      <c r="OUS845" s="120"/>
      <c r="OUT845" s="120"/>
      <c r="OUU845" s="120"/>
      <c r="OUV845" s="120"/>
      <c r="OUW845" s="120"/>
      <c r="OUX845" s="120"/>
      <c r="OUY845" s="120"/>
      <c r="OUZ845" s="120"/>
      <c r="OVA845" s="120"/>
      <c r="OVB845" s="120"/>
      <c r="OVC845" s="120"/>
      <c r="OVD845" s="120"/>
      <c r="OVE845" s="120"/>
      <c r="OVF845" s="120"/>
      <c r="OVG845" s="120"/>
      <c r="OVH845" s="120"/>
      <c r="OVI845" s="120"/>
      <c r="OVJ845" s="120"/>
      <c r="OVK845" s="120"/>
      <c r="OVL845" s="120"/>
      <c r="OVM845" s="120"/>
      <c r="OVN845" s="120"/>
      <c r="OVO845" s="120"/>
      <c r="OVP845" s="120"/>
      <c r="OVQ845" s="120"/>
      <c r="OVR845" s="120"/>
      <c r="OVS845" s="120"/>
      <c r="OVT845" s="120"/>
      <c r="OVU845" s="120"/>
      <c r="OVV845" s="120"/>
      <c r="OVW845" s="120"/>
      <c r="OVX845" s="120"/>
      <c r="OVY845" s="120"/>
      <c r="OVZ845" s="120"/>
      <c r="OWA845" s="120"/>
      <c r="OWB845" s="120"/>
      <c r="OWC845" s="120"/>
      <c r="OWD845" s="120"/>
      <c r="OWE845" s="120"/>
      <c r="OWF845" s="120"/>
      <c r="OWG845" s="120"/>
      <c r="OWH845" s="120"/>
      <c r="OWI845" s="120"/>
      <c r="OWJ845" s="120"/>
      <c r="OWK845" s="120"/>
      <c r="OWL845" s="120"/>
      <c r="OWM845" s="120"/>
      <c r="OWN845" s="120"/>
      <c r="OWO845" s="120"/>
      <c r="OWP845" s="120"/>
      <c r="OWQ845" s="120"/>
      <c r="OWR845" s="120"/>
      <c r="OWS845" s="120"/>
      <c r="OWT845" s="120"/>
      <c r="OWU845" s="120"/>
      <c r="OWV845" s="120"/>
      <c r="OWW845" s="120"/>
      <c r="OWX845" s="120"/>
      <c r="OWY845" s="120"/>
      <c r="OWZ845" s="120"/>
      <c r="OXA845" s="120"/>
      <c r="OXB845" s="120"/>
      <c r="OXC845" s="120"/>
      <c r="OXD845" s="120"/>
      <c r="OXE845" s="120"/>
      <c r="OXF845" s="120"/>
      <c r="OXG845" s="120"/>
      <c r="OXH845" s="120"/>
      <c r="OXI845" s="120"/>
      <c r="OXJ845" s="120"/>
      <c r="OXK845" s="120"/>
      <c r="OXL845" s="120"/>
      <c r="OXM845" s="120"/>
      <c r="OXN845" s="120"/>
      <c r="OXO845" s="120"/>
      <c r="OXP845" s="120"/>
      <c r="OXQ845" s="120"/>
      <c r="OXR845" s="120"/>
      <c r="OXS845" s="120"/>
      <c r="OXT845" s="120"/>
      <c r="OXU845" s="120"/>
      <c r="OXV845" s="120"/>
      <c r="OXW845" s="120"/>
      <c r="OXX845" s="120"/>
      <c r="OXY845" s="120"/>
      <c r="OXZ845" s="120"/>
      <c r="OYA845" s="120"/>
      <c r="OYB845" s="120"/>
      <c r="OYC845" s="120"/>
      <c r="OYD845" s="120"/>
      <c r="OYE845" s="120"/>
      <c r="OYF845" s="120"/>
      <c r="OYG845" s="120"/>
      <c r="OYH845" s="120"/>
      <c r="OYI845" s="120"/>
      <c r="OYJ845" s="120"/>
      <c r="OYK845" s="120"/>
      <c r="OYL845" s="120"/>
      <c r="OYM845" s="120"/>
      <c r="OYN845" s="120"/>
      <c r="OYO845" s="120"/>
      <c r="OYP845" s="120"/>
      <c r="OYQ845" s="120"/>
      <c r="OYR845" s="120"/>
      <c r="OYS845" s="120"/>
      <c r="OYT845" s="120"/>
      <c r="OYU845" s="120"/>
      <c r="OYV845" s="120"/>
      <c r="OYW845" s="120"/>
      <c r="OYX845" s="120"/>
      <c r="OYY845" s="120"/>
      <c r="OYZ845" s="120"/>
      <c r="OZA845" s="120"/>
      <c r="OZB845" s="120"/>
      <c r="OZC845" s="120"/>
      <c r="OZD845" s="120"/>
      <c r="OZE845" s="120"/>
      <c r="OZF845" s="120"/>
      <c r="OZG845" s="120"/>
      <c r="OZH845" s="120"/>
      <c r="OZI845" s="120"/>
      <c r="OZJ845" s="120"/>
      <c r="OZK845" s="120"/>
      <c r="OZL845" s="120"/>
      <c r="OZM845" s="120"/>
      <c r="OZN845" s="120"/>
      <c r="OZO845" s="120"/>
      <c r="OZP845" s="120"/>
      <c r="OZQ845" s="120"/>
      <c r="OZR845" s="120"/>
      <c r="OZS845" s="120"/>
      <c r="OZT845" s="120"/>
      <c r="OZU845" s="120"/>
      <c r="OZV845" s="120"/>
      <c r="OZW845" s="120"/>
      <c r="OZX845" s="120"/>
      <c r="OZY845" s="120"/>
      <c r="OZZ845" s="120"/>
      <c r="PAA845" s="120"/>
      <c r="PAB845" s="120"/>
      <c r="PAC845" s="120"/>
      <c r="PAD845" s="120"/>
      <c r="PAE845" s="120"/>
      <c r="PAF845" s="120"/>
      <c r="PAG845" s="120"/>
      <c r="PAH845" s="120"/>
      <c r="PAI845" s="120"/>
      <c r="PAJ845" s="120"/>
      <c r="PAK845" s="120"/>
      <c r="PAL845" s="120"/>
      <c r="PAM845" s="120"/>
      <c r="PAN845" s="120"/>
      <c r="PAO845" s="120"/>
      <c r="PAP845" s="120"/>
      <c r="PAQ845" s="120"/>
      <c r="PAR845" s="120"/>
      <c r="PAS845" s="120"/>
      <c r="PAT845" s="120"/>
      <c r="PAU845" s="120"/>
      <c r="PAV845" s="120"/>
      <c r="PAW845" s="120"/>
      <c r="PAX845" s="120"/>
      <c r="PAY845" s="120"/>
      <c r="PAZ845" s="120"/>
      <c r="PBA845" s="120"/>
      <c r="PBB845" s="120"/>
      <c r="PBC845" s="120"/>
      <c r="PBD845" s="120"/>
      <c r="PBE845" s="120"/>
      <c r="PBF845" s="120"/>
      <c r="PBG845" s="120"/>
      <c r="PBH845" s="120"/>
      <c r="PBI845" s="120"/>
      <c r="PBJ845" s="120"/>
      <c r="PBK845" s="120"/>
      <c r="PBL845" s="120"/>
      <c r="PBM845" s="120"/>
      <c r="PBN845" s="120"/>
      <c r="PBO845" s="120"/>
      <c r="PBP845" s="120"/>
      <c r="PBQ845" s="120"/>
      <c r="PBR845" s="120"/>
      <c r="PBS845" s="120"/>
      <c r="PBT845" s="120"/>
      <c r="PBU845" s="120"/>
      <c r="PBV845" s="120"/>
      <c r="PBW845" s="120"/>
      <c r="PBX845" s="120"/>
      <c r="PBY845" s="120"/>
      <c r="PBZ845" s="120"/>
      <c r="PCA845" s="120"/>
      <c r="PCB845" s="120"/>
      <c r="PCC845" s="120"/>
      <c r="PCD845" s="120"/>
      <c r="PCE845" s="120"/>
      <c r="PCF845" s="120"/>
      <c r="PCG845" s="120"/>
      <c r="PCH845" s="120"/>
      <c r="PCI845" s="120"/>
      <c r="PCJ845" s="120"/>
      <c r="PCK845" s="120"/>
      <c r="PCL845" s="120"/>
      <c r="PCM845" s="120"/>
      <c r="PCN845" s="120"/>
      <c r="PCO845" s="120"/>
      <c r="PCP845" s="120"/>
      <c r="PCQ845" s="120"/>
      <c r="PCR845" s="120"/>
      <c r="PCS845" s="120"/>
      <c r="PCT845" s="120"/>
      <c r="PCU845" s="120"/>
      <c r="PCV845" s="120"/>
      <c r="PCW845" s="120"/>
      <c r="PCX845" s="120"/>
      <c r="PCY845" s="120"/>
      <c r="PCZ845" s="120"/>
      <c r="PDA845" s="120"/>
      <c r="PDB845" s="120"/>
      <c r="PDC845" s="120"/>
      <c r="PDD845" s="120"/>
      <c r="PDE845" s="120"/>
      <c r="PDF845" s="120"/>
      <c r="PDG845" s="120"/>
      <c r="PDH845" s="120"/>
      <c r="PDI845" s="120"/>
      <c r="PDJ845" s="120"/>
      <c r="PDK845" s="120"/>
      <c r="PDL845" s="120"/>
      <c r="PDM845" s="120"/>
      <c r="PDN845" s="120"/>
      <c r="PDO845" s="120"/>
      <c r="PDP845" s="120"/>
      <c r="PDQ845" s="120"/>
      <c r="PDR845" s="120"/>
      <c r="PDS845" s="120"/>
      <c r="PDT845" s="120"/>
      <c r="PDU845" s="120"/>
      <c r="PDV845" s="120"/>
      <c r="PDW845" s="120"/>
      <c r="PDX845" s="120"/>
      <c r="PDY845" s="120"/>
      <c r="PDZ845" s="120"/>
      <c r="PEA845" s="120"/>
      <c r="PEB845" s="120"/>
      <c r="PEC845" s="120"/>
      <c r="PED845" s="120"/>
      <c r="PEE845" s="120"/>
      <c r="PEF845" s="120"/>
      <c r="PEG845" s="120"/>
      <c r="PEH845" s="120"/>
      <c r="PEI845" s="120"/>
      <c r="PEJ845" s="120"/>
      <c r="PEK845" s="120"/>
      <c r="PEL845" s="120"/>
      <c r="PEM845" s="120"/>
      <c r="PEN845" s="120"/>
      <c r="PEO845" s="120"/>
      <c r="PEP845" s="120"/>
      <c r="PEQ845" s="120"/>
      <c r="PER845" s="120"/>
      <c r="PES845" s="120"/>
      <c r="PET845" s="120"/>
      <c r="PEU845" s="120"/>
      <c r="PEV845" s="120"/>
      <c r="PEW845" s="120"/>
      <c r="PEX845" s="120"/>
      <c r="PEY845" s="120"/>
      <c r="PEZ845" s="120"/>
      <c r="PFA845" s="120"/>
      <c r="PFB845" s="120"/>
      <c r="PFC845" s="120"/>
      <c r="PFD845" s="120"/>
      <c r="PFE845" s="120"/>
      <c r="PFF845" s="120"/>
      <c r="PFG845" s="120"/>
      <c r="PFH845" s="120"/>
      <c r="PFI845" s="120"/>
      <c r="PFJ845" s="120"/>
      <c r="PFK845" s="120"/>
      <c r="PFL845" s="120"/>
      <c r="PFM845" s="120"/>
      <c r="PFN845" s="120"/>
      <c r="PFO845" s="120"/>
      <c r="PFP845" s="120"/>
      <c r="PFQ845" s="120"/>
      <c r="PFR845" s="120"/>
      <c r="PFS845" s="120"/>
      <c r="PFT845" s="120"/>
      <c r="PFU845" s="120"/>
      <c r="PFV845" s="120"/>
      <c r="PFW845" s="120"/>
      <c r="PFX845" s="120"/>
      <c r="PFY845" s="120"/>
      <c r="PFZ845" s="120"/>
      <c r="PGA845" s="120"/>
      <c r="PGB845" s="120"/>
      <c r="PGC845" s="120"/>
      <c r="PGD845" s="120"/>
      <c r="PGE845" s="120"/>
      <c r="PGF845" s="120"/>
      <c r="PGG845" s="120"/>
      <c r="PGH845" s="120"/>
      <c r="PGI845" s="120"/>
      <c r="PGJ845" s="120"/>
      <c r="PGK845" s="120"/>
      <c r="PGL845" s="120"/>
      <c r="PGM845" s="120"/>
      <c r="PGN845" s="120"/>
      <c r="PGO845" s="120"/>
      <c r="PGP845" s="120"/>
      <c r="PGQ845" s="120"/>
      <c r="PGR845" s="120"/>
      <c r="PGS845" s="120"/>
      <c r="PGT845" s="120"/>
      <c r="PGU845" s="120"/>
      <c r="PGV845" s="120"/>
      <c r="PGW845" s="120"/>
      <c r="PGX845" s="120"/>
      <c r="PGY845" s="120"/>
      <c r="PGZ845" s="120"/>
      <c r="PHA845" s="120"/>
      <c r="PHB845" s="120"/>
      <c r="PHC845" s="120"/>
      <c r="PHD845" s="120"/>
      <c r="PHE845" s="120"/>
      <c r="PHF845" s="120"/>
      <c r="PHG845" s="120"/>
      <c r="PHH845" s="120"/>
      <c r="PHI845" s="120"/>
      <c r="PHJ845" s="120"/>
      <c r="PHK845" s="120"/>
      <c r="PHL845" s="120"/>
      <c r="PHM845" s="120"/>
      <c r="PHN845" s="120"/>
      <c r="PHO845" s="120"/>
      <c r="PHP845" s="120"/>
      <c r="PHQ845" s="120"/>
      <c r="PHR845" s="120"/>
      <c r="PHS845" s="120"/>
      <c r="PHT845" s="120"/>
      <c r="PHU845" s="120"/>
      <c r="PHV845" s="120"/>
      <c r="PHW845" s="120"/>
      <c r="PHX845" s="120"/>
      <c r="PHY845" s="120"/>
      <c r="PHZ845" s="120"/>
      <c r="PIA845" s="120"/>
      <c r="PIB845" s="120"/>
      <c r="PIC845" s="120"/>
      <c r="PID845" s="120"/>
      <c r="PIE845" s="120"/>
      <c r="PIF845" s="120"/>
      <c r="PIG845" s="120"/>
      <c r="PIH845" s="120"/>
      <c r="PII845" s="120"/>
      <c r="PIJ845" s="120"/>
      <c r="PIK845" s="120"/>
      <c r="PIL845" s="120"/>
      <c r="PIM845" s="120"/>
      <c r="PIN845" s="120"/>
      <c r="PIO845" s="120"/>
      <c r="PIP845" s="120"/>
      <c r="PIQ845" s="120"/>
      <c r="PIR845" s="120"/>
      <c r="PIS845" s="120"/>
      <c r="PIT845" s="120"/>
      <c r="PIU845" s="120"/>
      <c r="PIV845" s="120"/>
      <c r="PIW845" s="120"/>
      <c r="PIX845" s="120"/>
      <c r="PIY845" s="120"/>
      <c r="PIZ845" s="120"/>
      <c r="PJA845" s="120"/>
      <c r="PJB845" s="120"/>
      <c r="PJC845" s="120"/>
      <c r="PJD845" s="120"/>
      <c r="PJE845" s="120"/>
      <c r="PJF845" s="120"/>
      <c r="PJG845" s="120"/>
      <c r="PJH845" s="120"/>
      <c r="PJI845" s="120"/>
      <c r="PJJ845" s="120"/>
      <c r="PJK845" s="120"/>
      <c r="PJL845" s="120"/>
      <c r="PJM845" s="120"/>
      <c r="PJN845" s="120"/>
      <c r="PJO845" s="120"/>
      <c r="PJP845" s="120"/>
      <c r="PJQ845" s="120"/>
      <c r="PJR845" s="120"/>
      <c r="PJS845" s="120"/>
      <c r="PJT845" s="120"/>
      <c r="PJU845" s="120"/>
      <c r="PJV845" s="120"/>
      <c r="PJW845" s="120"/>
      <c r="PJX845" s="120"/>
      <c r="PJY845" s="120"/>
      <c r="PJZ845" s="120"/>
      <c r="PKA845" s="120"/>
      <c r="PKB845" s="120"/>
      <c r="PKC845" s="120"/>
      <c r="PKD845" s="120"/>
      <c r="PKE845" s="120"/>
      <c r="PKF845" s="120"/>
      <c r="PKG845" s="120"/>
      <c r="PKH845" s="120"/>
      <c r="PKI845" s="120"/>
      <c r="PKJ845" s="120"/>
      <c r="PKK845" s="120"/>
      <c r="PKL845" s="120"/>
      <c r="PKM845" s="120"/>
      <c r="PKN845" s="120"/>
      <c r="PKO845" s="120"/>
      <c r="PKP845" s="120"/>
      <c r="PKQ845" s="120"/>
      <c r="PKR845" s="120"/>
      <c r="PKS845" s="120"/>
      <c r="PKT845" s="120"/>
      <c r="PKU845" s="120"/>
      <c r="PKV845" s="120"/>
      <c r="PKW845" s="120"/>
      <c r="PKX845" s="120"/>
      <c r="PKY845" s="120"/>
      <c r="PKZ845" s="120"/>
      <c r="PLA845" s="120"/>
      <c r="PLB845" s="120"/>
      <c r="PLC845" s="120"/>
      <c r="PLD845" s="120"/>
      <c r="PLE845" s="120"/>
      <c r="PLF845" s="120"/>
      <c r="PLG845" s="120"/>
      <c r="PLH845" s="120"/>
      <c r="PLI845" s="120"/>
      <c r="PLJ845" s="120"/>
      <c r="PLK845" s="120"/>
      <c r="PLL845" s="120"/>
      <c r="PLM845" s="120"/>
      <c r="PLN845" s="120"/>
      <c r="PLO845" s="120"/>
      <c r="PLP845" s="120"/>
      <c r="PLQ845" s="120"/>
      <c r="PLR845" s="120"/>
      <c r="PLS845" s="120"/>
      <c r="PLT845" s="120"/>
      <c r="PLU845" s="120"/>
      <c r="PLV845" s="120"/>
      <c r="PLW845" s="120"/>
      <c r="PLX845" s="120"/>
      <c r="PLY845" s="120"/>
      <c r="PLZ845" s="120"/>
      <c r="PMA845" s="120"/>
      <c r="PMB845" s="120"/>
      <c r="PMC845" s="120"/>
      <c r="PMD845" s="120"/>
      <c r="PME845" s="120"/>
      <c r="PMF845" s="120"/>
      <c r="PMG845" s="120"/>
      <c r="PMH845" s="120"/>
      <c r="PMI845" s="120"/>
      <c r="PMJ845" s="120"/>
      <c r="PMK845" s="120"/>
      <c r="PML845" s="120"/>
      <c r="PMM845" s="120"/>
      <c r="PMN845" s="120"/>
      <c r="PMO845" s="120"/>
      <c r="PMP845" s="120"/>
      <c r="PMQ845" s="120"/>
      <c r="PMR845" s="120"/>
      <c r="PMS845" s="120"/>
      <c r="PMT845" s="120"/>
      <c r="PMU845" s="120"/>
      <c r="PMV845" s="120"/>
      <c r="PMW845" s="120"/>
      <c r="PMX845" s="120"/>
      <c r="PMY845" s="120"/>
      <c r="PMZ845" s="120"/>
      <c r="PNA845" s="120"/>
      <c r="PNB845" s="120"/>
      <c r="PNC845" s="120"/>
      <c r="PND845" s="120"/>
      <c r="PNE845" s="120"/>
      <c r="PNF845" s="120"/>
      <c r="PNG845" s="120"/>
      <c r="PNH845" s="120"/>
      <c r="PNI845" s="120"/>
      <c r="PNJ845" s="120"/>
      <c r="PNK845" s="120"/>
      <c r="PNL845" s="120"/>
      <c r="PNM845" s="120"/>
      <c r="PNN845" s="120"/>
      <c r="PNO845" s="120"/>
      <c r="PNP845" s="120"/>
      <c r="PNQ845" s="120"/>
      <c r="PNR845" s="120"/>
      <c r="PNS845" s="120"/>
      <c r="PNT845" s="120"/>
      <c r="PNU845" s="120"/>
      <c r="PNV845" s="120"/>
      <c r="PNW845" s="120"/>
      <c r="PNX845" s="120"/>
      <c r="PNY845" s="120"/>
      <c r="PNZ845" s="120"/>
      <c r="POA845" s="120"/>
      <c r="POB845" s="120"/>
      <c r="POC845" s="120"/>
      <c r="POD845" s="120"/>
      <c r="POE845" s="120"/>
      <c r="POF845" s="120"/>
      <c r="POG845" s="120"/>
      <c r="POH845" s="120"/>
      <c r="POI845" s="120"/>
      <c r="POJ845" s="120"/>
      <c r="POK845" s="120"/>
      <c r="POL845" s="120"/>
      <c r="POM845" s="120"/>
      <c r="PON845" s="120"/>
      <c r="POO845" s="120"/>
      <c r="POP845" s="120"/>
      <c r="POQ845" s="120"/>
      <c r="POR845" s="120"/>
      <c r="POS845" s="120"/>
      <c r="POT845" s="120"/>
      <c r="POU845" s="120"/>
      <c r="POV845" s="120"/>
      <c r="POW845" s="120"/>
      <c r="POX845" s="120"/>
      <c r="POY845" s="120"/>
      <c r="POZ845" s="120"/>
      <c r="PPA845" s="120"/>
      <c r="PPB845" s="120"/>
      <c r="PPC845" s="120"/>
      <c r="PPD845" s="120"/>
      <c r="PPE845" s="120"/>
      <c r="PPF845" s="120"/>
      <c r="PPG845" s="120"/>
      <c r="PPH845" s="120"/>
      <c r="PPI845" s="120"/>
      <c r="PPJ845" s="120"/>
      <c r="PPK845" s="120"/>
      <c r="PPL845" s="120"/>
      <c r="PPM845" s="120"/>
      <c r="PPN845" s="120"/>
      <c r="PPO845" s="120"/>
      <c r="PPP845" s="120"/>
      <c r="PPQ845" s="120"/>
      <c r="PPR845" s="120"/>
      <c r="PPS845" s="120"/>
      <c r="PPT845" s="120"/>
      <c r="PPU845" s="120"/>
      <c r="PPV845" s="120"/>
      <c r="PPW845" s="120"/>
      <c r="PPX845" s="120"/>
      <c r="PPY845" s="120"/>
      <c r="PPZ845" s="120"/>
      <c r="PQA845" s="120"/>
      <c r="PQB845" s="120"/>
      <c r="PQC845" s="120"/>
      <c r="PQD845" s="120"/>
      <c r="PQE845" s="120"/>
      <c r="PQF845" s="120"/>
      <c r="PQG845" s="120"/>
      <c r="PQH845" s="120"/>
      <c r="PQI845" s="120"/>
      <c r="PQJ845" s="120"/>
      <c r="PQK845" s="120"/>
      <c r="PQL845" s="120"/>
      <c r="PQM845" s="120"/>
      <c r="PQN845" s="120"/>
      <c r="PQO845" s="120"/>
      <c r="PQP845" s="120"/>
      <c r="PQQ845" s="120"/>
      <c r="PQR845" s="120"/>
      <c r="PQS845" s="120"/>
      <c r="PQT845" s="120"/>
      <c r="PQU845" s="120"/>
      <c r="PQV845" s="120"/>
      <c r="PQW845" s="120"/>
      <c r="PQX845" s="120"/>
      <c r="PQY845" s="120"/>
      <c r="PQZ845" s="120"/>
      <c r="PRA845" s="120"/>
      <c r="PRB845" s="120"/>
      <c r="PRC845" s="120"/>
      <c r="PRD845" s="120"/>
      <c r="PRE845" s="120"/>
      <c r="PRF845" s="120"/>
      <c r="PRG845" s="120"/>
      <c r="PRH845" s="120"/>
      <c r="PRI845" s="120"/>
      <c r="PRJ845" s="120"/>
      <c r="PRK845" s="120"/>
      <c r="PRL845" s="120"/>
      <c r="PRM845" s="120"/>
      <c r="PRN845" s="120"/>
      <c r="PRO845" s="120"/>
      <c r="PRP845" s="120"/>
      <c r="PRQ845" s="120"/>
      <c r="PRR845" s="120"/>
      <c r="PRS845" s="120"/>
      <c r="PRT845" s="120"/>
      <c r="PRU845" s="120"/>
      <c r="PRV845" s="120"/>
      <c r="PRW845" s="120"/>
      <c r="PRX845" s="120"/>
      <c r="PRY845" s="120"/>
      <c r="PRZ845" s="120"/>
      <c r="PSA845" s="120"/>
      <c r="PSB845" s="120"/>
      <c r="PSC845" s="120"/>
      <c r="PSD845" s="120"/>
      <c r="PSE845" s="120"/>
      <c r="PSF845" s="120"/>
      <c r="PSG845" s="120"/>
      <c r="PSH845" s="120"/>
      <c r="PSI845" s="120"/>
      <c r="PSJ845" s="120"/>
      <c r="PSK845" s="120"/>
      <c r="PSL845" s="120"/>
      <c r="PSM845" s="120"/>
      <c r="PSN845" s="120"/>
      <c r="PSO845" s="120"/>
      <c r="PSP845" s="120"/>
      <c r="PSQ845" s="120"/>
      <c r="PSR845" s="120"/>
      <c r="PSS845" s="120"/>
      <c r="PST845" s="120"/>
      <c r="PSU845" s="120"/>
      <c r="PSV845" s="120"/>
      <c r="PSW845" s="120"/>
      <c r="PSX845" s="120"/>
      <c r="PSY845" s="120"/>
      <c r="PSZ845" s="120"/>
      <c r="PTA845" s="120"/>
      <c r="PTB845" s="120"/>
      <c r="PTC845" s="120"/>
      <c r="PTD845" s="120"/>
      <c r="PTE845" s="120"/>
      <c r="PTF845" s="120"/>
      <c r="PTG845" s="120"/>
      <c r="PTH845" s="120"/>
      <c r="PTI845" s="120"/>
      <c r="PTJ845" s="120"/>
      <c r="PTK845" s="120"/>
      <c r="PTL845" s="120"/>
      <c r="PTM845" s="120"/>
      <c r="PTN845" s="120"/>
      <c r="PTO845" s="120"/>
      <c r="PTP845" s="120"/>
      <c r="PTQ845" s="120"/>
      <c r="PTR845" s="120"/>
      <c r="PTS845" s="120"/>
      <c r="PTT845" s="120"/>
      <c r="PTU845" s="120"/>
      <c r="PTV845" s="120"/>
      <c r="PTW845" s="120"/>
      <c r="PTX845" s="120"/>
      <c r="PTY845" s="120"/>
      <c r="PTZ845" s="120"/>
      <c r="PUA845" s="120"/>
      <c r="PUB845" s="120"/>
      <c r="PUC845" s="120"/>
      <c r="PUD845" s="120"/>
      <c r="PUE845" s="120"/>
      <c r="PUF845" s="120"/>
      <c r="PUG845" s="120"/>
      <c r="PUH845" s="120"/>
      <c r="PUI845" s="120"/>
      <c r="PUJ845" s="120"/>
      <c r="PUK845" s="120"/>
      <c r="PUL845" s="120"/>
      <c r="PUM845" s="120"/>
      <c r="PUN845" s="120"/>
      <c r="PUO845" s="120"/>
      <c r="PUP845" s="120"/>
      <c r="PUQ845" s="120"/>
      <c r="PUR845" s="120"/>
      <c r="PUS845" s="120"/>
      <c r="PUT845" s="120"/>
      <c r="PUU845" s="120"/>
      <c r="PUV845" s="120"/>
      <c r="PUW845" s="120"/>
      <c r="PUX845" s="120"/>
      <c r="PUY845" s="120"/>
      <c r="PUZ845" s="120"/>
      <c r="PVA845" s="120"/>
      <c r="PVB845" s="120"/>
      <c r="PVC845" s="120"/>
      <c r="PVD845" s="120"/>
      <c r="PVE845" s="120"/>
      <c r="PVF845" s="120"/>
      <c r="PVG845" s="120"/>
      <c r="PVH845" s="120"/>
      <c r="PVI845" s="120"/>
      <c r="PVJ845" s="120"/>
      <c r="PVK845" s="120"/>
      <c r="PVL845" s="120"/>
      <c r="PVM845" s="120"/>
      <c r="PVN845" s="120"/>
      <c r="PVO845" s="120"/>
      <c r="PVP845" s="120"/>
      <c r="PVQ845" s="120"/>
      <c r="PVR845" s="120"/>
      <c r="PVS845" s="120"/>
      <c r="PVT845" s="120"/>
      <c r="PVU845" s="120"/>
      <c r="PVV845" s="120"/>
      <c r="PVW845" s="120"/>
      <c r="PVX845" s="120"/>
      <c r="PVY845" s="120"/>
      <c r="PVZ845" s="120"/>
      <c r="PWA845" s="120"/>
      <c r="PWB845" s="120"/>
      <c r="PWC845" s="120"/>
      <c r="PWD845" s="120"/>
      <c r="PWE845" s="120"/>
      <c r="PWF845" s="120"/>
      <c r="PWG845" s="120"/>
      <c r="PWH845" s="120"/>
      <c r="PWI845" s="120"/>
      <c r="PWJ845" s="120"/>
      <c r="PWK845" s="120"/>
      <c r="PWL845" s="120"/>
      <c r="PWM845" s="120"/>
      <c r="PWN845" s="120"/>
      <c r="PWO845" s="120"/>
      <c r="PWP845" s="120"/>
      <c r="PWQ845" s="120"/>
      <c r="PWR845" s="120"/>
      <c r="PWS845" s="120"/>
      <c r="PWT845" s="120"/>
      <c r="PWU845" s="120"/>
      <c r="PWV845" s="120"/>
      <c r="PWW845" s="120"/>
      <c r="PWX845" s="120"/>
      <c r="PWY845" s="120"/>
      <c r="PWZ845" s="120"/>
      <c r="PXA845" s="120"/>
      <c r="PXB845" s="120"/>
      <c r="PXC845" s="120"/>
      <c r="PXD845" s="120"/>
      <c r="PXE845" s="120"/>
      <c r="PXF845" s="120"/>
      <c r="PXG845" s="120"/>
      <c r="PXH845" s="120"/>
      <c r="PXI845" s="120"/>
      <c r="PXJ845" s="120"/>
      <c r="PXK845" s="120"/>
      <c r="PXL845" s="120"/>
      <c r="PXM845" s="120"/>
      <c r="PXN845" s="120"/>
      <c r="PXO845" s="120"/>
      <c r="PXP845" s="120"/>
      <c r="PXQ845" s="120"/>
      <c r="PXR845" s="120"/>
      <c r="PXS845" s="120"/>
      <c r="PXT845" s="120"/>
      <c r="PXU845" s="120"/>
      <c r="PXV845" s="120"/>
      <c r="PXW845" s="120"/>
      <c r="PXX845" s="120"/>
      <c r="PXY845" s="120"/>
      <c r="PXZ845" s="120"/>
      <c r="PYA845" s="120"/>
      <c r="PYB845" s="120"/>
      <c r="PYC845" s="120"/>
      <c r="PYD845" s="120"/>
      <c r="PYE845" s="120"/>
      <c r="PYF845" s="120"/>
      <c r="PYG845" s="120"/>
      <c r="PYH845" s="120"/>
      <c r="PYI845" s="120"/>
      <c r="PYJ845" s="120"/>
      <c r="PYK845" s="120"/>
      <c r="PYL845" s="120"/>
      <c r="PYM845" s="120"/>
      <c r="PYN845" s="120"/>
      <c r="PYO845" s="120"/>
      <c r="PYP845" s="120"/>
      <c r="PYQ845" s="120"/>
      <c r="PYR845" s="120"/>
      <c r="PYS845" s="120"/>
      <c r="PYT845" s="120"/>
      <c r="PYU845" s="120"/>
      <c r="PYV845" s="120"/>
      <c r="PYW845" s="120"/>
      <c r="PYX845" s="120"/>
      <c r="PYY845" s="120"/>
      <c r="PYZ845" s="120"/>
      <c r="PZA845" s="120"/>
      <c r="PZB845" s="120"/>
      <c r="PZC845" s="120"/>
      <c r="PZD845" s="120"/>
      <c r="PZE845" s="120"/>
      <c r="PZF845" s="120"/>
      <c r="PZG845" s="120"/>
      <c r="PZH845" s="120"/>
      <c r="PZI845" s="120"/>
      <c r="PZJ845" s="120"/>
      <c r="PZK845" s="120"/>
      <c r="PZL845" s="120"/>
      <c r="PZM845" s="120"/>
      <c r="PZN845" s="120"/>
      <c r="PZO845" s="120"/>
      <c r="PZP845" s="120"/>
      <c r="PZQ845" s="120"/>
      <c r="PZR845" s="120"/>
      <c r="PZS845" s="120"/>
      <c r="PZT845" s="120"/>
      <c r="PZU845" s="120"/>
      <c r="PZV845" s="120"/>
      <c r="PZW845" s="120"/>
      <c r="PZX845" s="120"/>
      <c r="PZY845" s="120"/>
      <c r="PZZ845" s="120"/>
      <c r="QAA845" s="120"/>
      <c r="QAB845" s="120"/>
      <c r="QAC845" s="120"/>
      <c r="QAD845" s="120"/>
      <c r="QAE845" s="120"/>
      <c r="QAF845" s="120"/>
      <c r="QAG845" s="120"/>
      <c r="QAH845" s="120"/>
      <c r="QAI845" s="120"/>
      <c r="QAJ845" s="120"/>
      <c r="QAK845" s="120"/>
      <c r="QAL845" s="120"/>
      <c r="QAM845" s="120"/>
      <c r="QAN845" s="120"/>
      <c r="QAO845" s="120"/>
      <c r="QAP845" s="120"/>
      <c r="QAQ845" s="120"/>
      <c r="QAR845" s="120"/>
      <c r="QAS845" s="120"/>
      <c r="QAT845" s="120"/>
      <c r="QAU845" s="120"/>
      <c r="QAV845" s="120"/>
      <c r="QAW845" s="120"/>
      <c r="QAX845" s="120"/>
      <c r="QAY845" s="120"/>
      <c r="QAZ845" s="120"/>
      <c r="QBA845" s="120"/>
      <c r="QBB845" s="120"/>
      <c r="QBC845" s="120"/>
      <c r="QBD845" s="120"/>
      <c r="QBE845" s="120"/>
      <c r="QBF845" s="120"/>
      <c r="QBG845" s="120"/>
      <c r="QBH845" s="120"/>
      <c r="QBI845" s="120"/>
      <c r="QBJ845" s="120"/>
      <c r="QBK845" s="120"/>
      <c r="QBL845" s="120"/>
      <c r="QBM845" s="120"/>
      <c r="QBN845" s="120"/>
      <c r="QBO845" s="120"/>
      <c r="QBP845" s="120"/>
      <c r="QBQ845" s="120"/>
      <c r="QBR845" s="120"/>
      <c r="QBS845" s="120"/>
      <c r="QBT845" s="120"/>
      <c r="QBU845" s="120"/>
      <c r="QBV845" s="120"/>
      <c r="QBW845" s="120"/>
      <c r="QBX845" s="120"/>
      <c r="QBY845" s="120"/>
      <c r="QBZ845" s="120"/>
      <c r="QCA845" s="120"/>
      <c r="QCB845" s="120"/>
      <c r="QCC845" s="120"/>
      <c r="QCD845" s="120"/>
      <c r="QCE845" s="120"/>
      <c r="QCF845" s="120"/>
      <c r="QCG845" s="120"/>
      <c r="QCH845" s="120"/>
      <c r="QCI845" s="120"/>
      <c r="QCJ845" s="120"/>
      <c r="QCK845" s="120"/>
      <c r="QCL845" s="120"/>
      <c r="QCM845" s="120"/>
      <c r="QCN845" s="120"/>
      <c r="QCO845" s="120"/>
      <c r="QCP845" s="120"/>
      <c r="QCQ845" s="120"/>
      <c r="QCR845" s="120"/>
      <c r="QCS845" s="120"/>
      <c r="QCT845" s="120"/>
      <c r="QCU845" s="120"/>
      <c r="QCV845" s="120"/>
      <c r="QCW845" s="120"/>
      <c r="QCX845" s="120"/>
      <c r="QCY845" s="120"/>
      <c r="QCZ845" s="120"/>
      <c r="QDA845" s="120"/>
      <c r="QDB845" s="120"/>
      <c r="QDC845" s="120"/>
      <c r="QDD845" s="120"/>
      <c r="QDE845" s="120"/>
      <c r="QDF845" s="120"/>
      <c r="QDG845" s="120"/>
      <c r="QDH845" s="120"/>
      <c r="QDI845" s="120"/>
      <c r="QDJ845" s="120"/>
      <c r="QDK845" s="120"/>
      <c r="QDL845" s="120"/>
      <c r="QDM845" s="120"/>
      <c r="QDN845" s="120"/>
      <c r="QDO845" s="120"/>
      <c r="QDP845" s="120"/>
      <c r="QDQ845" s="120"/>
      <c r="QDR845" s="120"/>
      <c r="QDS845" s="120"/>
      <c r="QDT845" s="120"/>
      <c r="QDU845" s="120"/>
      <c r="QDV845" s="120"/>
      <c r="QDW845" s="120"/>
      <c r="QDX845" s="120"/>
      <c r="QDY845" s="120"/>
      <c r="QDZ845" s="120"/>
      <c r="QEA845" s="120"/>
      <c r="QEB845" s="120"/>
      <c r="QEC845" s="120"/>
      <c r="QED845" s="120"/>
      <c r="QEE845" s="120"/>
      <c r="QEF845" s="120"/>
      <c r="QEG845" s="120"/>
      <c r="QEH845" s="120"/>
      <c r="QEI845" s="120"/>
      <c r="QEJ845" s="120"/>
      <c r="QEK845" s="120"/>
      <c r="QEL845" s="120"/>
      <c r="QEM845" s="120"/>
      <c r="QEN845" s="120"/>
      <c r="QEO845" s="120"/>
      <c r="QEP845" s="120"/>
      <c r="QEQ845" s="120"/>
      <c r="QER845" s="120"/>
      <c r="QES845" s="120"/>
      <c r="QET845" s="120"/>
      <c r="QEU845" s="120"/>
      <c r="QEV845" s="120"/>
      <c r="QEW845" s="120"/>
      <c r="QEX845" s="120"/>
      <c r="QEY845" s="120"/>
      <c r="QEZ845" s="120"/>
      <c r="QFA845" s="120"/>
      <c r="QFB845" s="120"/>
      <c r="QFC845" s="120"/>
      <c r="QFD845" s="120"/>
      <c r="QFE845" s="120"/>
      <c r="QFF845" s="120"/>
      <c r="QFG845" s="120"/>
      <c r="QFH845" s="120"/>
      <c r="QFI845" s="120"/>
      <c r="QFJ845" s="120"/>
      <c r="QFK845" s="120"/>
      <c r="QFL845" s="120"/>
      <c r="QFM845" s="120"/>
      <c r="QFN845" s="120"/>
      <c r="QFO845" s="120"/>
      <c r="QFP845" s="120"/>
      <c r="QFQ845" s="120"/>
      <c r="QFR845" s="120"/>
      <c r="QFS845" s="120"/>
      <c r="QFT845" s="120"/>
      <c r="QFU845" s="120"/>
      <c r="QFV845" s="120"/>
      <c r="QFW845" s="120"/>
      <c r="QFX845" s="120"/>
      <c r="QFY845" s="120"/>
      <c r="QFZ845" s="120"/>
      <c r="QGA845" s="120"/>
      <c r="QGB845" s="120"/>
      <c r="QGC845" s="120"/>
      <c r="QGD845" s="120"/>
      <c r="QGE845" s="120"/>
      <c r="QGF845" s="120"/>
      <c r="QGG845" s="120"/>
      <c r="QGH845" s="120"/>
      <c r="QGI845" s="120"/>
      <c r="QGJ845" s="120"/>
      <c r="QGK845" s="120"/>
      <c r="QGL845" s="120"/>
      <c r="QGM845" s="120"/>
      <c r="QGN845" s="120"/>
      <c r="QGO845" s="120"/>
      <c r="QGP845" s="120"/>
      <c r="QGQ845" s="120"/>
      <c r="QGR845" s="120"/>
      <c r="QGS845" s="120"/>
      <c r="QGT845" s="120"/>
      <c r="QGU845" s="120"/>
      <c r="QGV845" s="120"/>
      <c r="QGW845" s="120"/>
      <c r="QGX845" s="120"/>
      <c r="QGY845" s="120"/>
      <c r="QGZ845" s="120"/>
      <c r="QHA845" s="120"/>
      <c r="QHB845" s="120"/>
      <c r="QHC845" s="120"/>
      <c r="QHD845" s="120"/>
      <c r="QHE845" s="120"/>
      <c r="QHF845" s="120"/>
      <c r="QHG845" s="120"/>
      <c r="QHH845" s="120"/>
      <c r="QHI845" s="120"/>
      <c r="QHJ845" s="120"/>
      <c r="QHK845" s="120"/>
      <c r="QHL845" s="120"/>
      <c r="QHM845" s="120"/>
      <c r="QHN845" s="120"/>
      <c r="QHO845" s="120"/>
      <c r="QHP845" s="120"/>
      <c r="QHQ845" s="120"/>
      <c r="QHR845" s="120"/>
      <c r="QHS845" s="120"/>
      <c r="QHT845" s="120"/>
      <c r="QHU845" s="120"/>
      <c r="QHV845" s="120"/>
      <c r="QHW845" s="120"/>
      <c r="QHX845" s="120"/>
      <c r="QHY845" s="120"/>
      <c r="QHZ845" s="120"/>
      <c r="QIA845" s="120"/>
      <c r="QIB845" s="120"/>
      <c r="QIC845" s="120"/>
      <c r="QID845" s="120"/>
      <c r="QIE845" s="120"/>
      <c r="QIF845" s="120"/>
      <c r="QIG845" s="120"/>
      <c r="QIH845" s="120"/>
      <c r="QII845" s="120"/>
      <c r="QIJ845" s="120"/>
      <c r="QIK845" s="120"/>
      <c r="QIL845" s="120"/>
      <c r="QIM845" s="120"/>
      <c r="QIN845" s="120"/>
      <c r="QIO845" s="120"/>
      <c r="QIP845" s="120"/>
      <c r="QIQ845" s="120"/>
      <c r="QIR845" s="120"/>
      <c r="QIS845" s="120"/>
      <c r="QIT845" s="120"/>
      <c r="QIU845" s="120"/>
      <c r="QIV845" s="120"/>
      <c r="QIW845" s="120"/>
      <c r="QIX845" s="120"/>
      <c r="QIY845" s="120"/>
      <c r="QIZ845" s="120"/>
      <c r="QJA845" s="120"/>
      <c r="QJB845" s="120"/>
      <c r="QJC845" s="120"/>
      <c r="QJD845" s="120"/>
      <c r="QJE845" s="120"/>
      <c r="QJF845" s="120"/>
      <c r="QJG845" s="120"/>
      <c r="QJH845" s="120"/>
      <c r="QJI845" s="120"/>
      <c r="QJJ845" s="120"/>
      <c r="QJK845" s="120"/>
      <c r="QJL845" s="120"/>
      <c r="QJM845" s="120"/>
      <c r="QJN845" s="120"/>
      <c r="QJO845" s="120"/>
      <c r="QJP845" s="120"/>
      <c r="QJQ845" s="120"/>
      <c r="QJR845" s="120"/>
      <c r="QJS845" s="120"/>
      <c r="QJT845" s="120"/>
      <c r="QJU845" s="120"/>
      <c r="QJV845" s="120"/>
      <c r="QJW845" s="120"/>
      <c r="QJX845" s="120"/>
      <c r="QJY845" s="120"/>
      <c r="QJZ845" s="120"/>
      <c r="QKA845" s="120"/>
      <c r="QKB845" s="120"/>
      <c r="QKC845" s="120"/>
      <c r="QKD845" s="120"/>
      <c r="QKE845" s="120"/>
      <c r="QKF845" s="120"/>
      <c r="QKG845" s="120"/>
      <c r="QKH845" s="120"/>
      <c r="QKI845" s="120"/>
      <c r="QKJ845" s="120"/>
      <c r="QKK845" s="120"/>
      <c r="QKL845" s="120"/>
      <c r="QKM845" s="120"/>
      <c r="QKN845" s="120"/>
      <c r="QKO845" s="120"/>
      <c r="QKP845" s="120"/>
      <c r="QKQ845" s="120"/>
      <c r="QKR845" s="120"/>
      <c r="QKS845" s="120"/>
      <c r="QKT845" s="120"/>
      <c r="QKU845" s="120"/>
      <c r="QKV845" s="120"/>
      <c r="QKW845" s="120"/>
      <c r="QKX845" s="120"/>
      <c r="QKY845" s="120"/>
      <c r="QKZ845" s="120"/>
      <c r="QLA845" s="120"/>
      <c r="QLB845" s="120"/>
      <c r="QLC845" s="120"/>
      <c r="QLD845" s="120"/>
      <c r="QLE845" s="120"/>
      <c r="QLF845" s="120"/>
      <c r="QLG845" s="120"/>
      <c r="QLH845" s="120"/>
      <c r="QLI845" s="120"/>
      <c r="QLJ845" s="120"/>
      <c r="QLK845" s="120"/>
      <c r="QLL845" s="120"/>
      <c r="QLM845" s="120"/>
      <c r="QLN845" s="120"/>
      <c r="QLO845" s="120"/>
      <c r="QLP845" s="120"/>
      <c r="QLQ845" s="120"/>
      <c r="QLR845" s="120"/>
      <c r="QLS845" s="120"/>
      <c r="QLT845" s="120"/>
      <c r="QLU845" s="120"/>
      <c r="QLV845" s="120"/>
      <c r="QLW845" s="120"/>
      <c r="QLX845" s="120"/>
      <c r="QLY845" s="120"/>
      <c r="QLZ845" s="120"/>
      <c r="QMA845" s="120"/>
      <c r="QMB845" s="120"/>
      <c r="QMC845" s="120"/>
      <c r="QMD845" s="120"/>
      <c r="QME845" s="120"/>
      <c r="QMF845" s="120"/>
      <c r="QMG845" s="120"/>
      <c r="QMH845" s="120"/>
      <c r="QMI845" s="120"/>
      <c r="QMJ845" s="120"/>
      <c r="QMK845" s="120"/>
      <c r="QML845" s="120"/>
      <c r="QMM845" s="120"/>
      <c r="QMN845" s="120"/>
      <c r="QMO845" s="120"/>
      <c r="QMP845" s="120"/>
      <c r="QMQ845" s="120"/>
      <c r="QMR845" s="120"/>
      <c r="QMS845" s="120"/>
      <c r="QMT845" s="120"/>
      <c r="QMU845" s="120"/>
      <c r="QMV845" s="120"/>
      <c r="QMW845" s="120"/>
      <c r="QMX845" s="120"/>
      <c r="QMY845" s="120"/>
      <c r="QMZ845" s="120"/>
      <c r="QNA845" s="120"/>
      <c r="QNB845" s="120"/>
      <c r="QNC845" s="120"/>
      <c r="QND845" s="120"/>
      <c r="QNE845" s="120"/>
      <c r="QNF845" s="120"/>
      <c r="QNG845" s="120"/>
      <c r="QNH845" s="120"/>
      <c r="QNI845" s="120"/>
      <c r="QNJ845" s="120"/>
      <c r="QNK845" s="120"/>
      <c r="QNL845" s="120"/>
      <c r="QNM845" s="120"/>
      <c r="QNN845" s="120"/>
      <c r="QNO845" s="120"/>
      <c r="QNP845" s="120"/>
      <c r="QNQ845" s="120"/>
      <c r="QNR845" s="120"/>
      <c r="QNS845" s="120"/>
      <c r="QNT845" s="120"/>
      <c r="QNU845" s="120"/>
      <c r="QNV845" s="120"/>
      <c r="QNW845" s="120"/>
      <c r="QNX845" s="120"/>
      <c r="QNY845" s="120"/>
      <c r="QNZ845" s="120"/>
      <c r="QOA845" s="120"/>
      <c r="QOB845" s="120"/>
      <c r="QOC845" s="120"/>
      <c r="QOD845" s="120"/>
      <c r="QOE845" s="120"/>
      <c r="QOF845" s="120"/>
      <c r="QOG845" s="120"/>
      <c r="QOH845" s="120"/>
      <c r="QOI845" s="120"/>
      <c r="QOJ845" s="120"/>
      <c r="QOK845" s="120"/>
      <c r="QOL845" s="120"/>
      <c r="QOM845" s="120"/>
      <c r="QON845" s="120"/>
      <c r="QOO845" s="120"/>
      <c r="QOP845" s="120"/>
      <c r="QOQ845" s="120"/>
      <c r="QOR845" s="120"/>
      <c r="QOS845" s="120"/>
      <c r="QOT845" s="120"/>
      <c r="QOU845" s="120"/>
      <c r="QOV845" s="120"/>
      <c r="QOW845" s="120"/>
      <c r="QOX845" s="120"/>
      <c r="QOY845" s="120"/>
      <c r="QOZ845" s="120"/>
      <c r="QPA845" s="120"/>
      <c r="QPB845" s="120"/>
      <c r="QPC845" s="120"/>
      <c r="QPD845" s="120"/>
      <c r="QPE845" s="120"/>
      <c r="QPF845" s="120"/>
      <c r="QPG845" s="120"/>
      <c r="QPH845" s="120"/>
      <c r="QPI845" s="120"/>
      <c r="QPJ845" s="120"/>
      <c r="QPK845" s="120"/>
      <c r="QPL845" s="120"/>
      <c r="QPM845" s="120"/>
      <c r="QPN845" s="120"/>
      <c r="QPO845" s="120"/>
      <c r="QPP845" s="120"/>
      <c r="QPQ845" s="120"/>
      <c r="QPR845" s="120"/>
      <c r="QPS845" s="120"/>
      <c r="QPT845" s="120"/>
      <c r="QPU845" s="120"/>
      <c r="QPV845" s="120"/>
      <c r="QPW845" s="120"/>
      <c r="QPX845" s="120"/>
      <c r="QPY845" s="120"/>
      <c r="QPZ845" s="120"/>
      <c r="QQA845" s="120"/>
      <c r="QQB845" s="120"/>
      <c r="QQC845" s="120"/>
      <c r="QQD845" s="120"/>
      <c r="QQE845" s="120"/>
      <c r="QQF845" s="120"/>
      <c r="QQG845" s="120"/>
      <c r="QQH845" s="120"/>
      <c r="QQI845" s="120"/>
      <c r="QQJ845" s="120"/>
      <c r="QQK845" s="120"/>
      <c r="QQL845" s="120"/>
      <c r="QQM845" s="120"/>
      <c r="QQN845" s="120"/>
      <c r="QQO845" s="120"/>
      <c r="QQP845" s="120"/>
      <c r="QQQ845" s="120"/>
      <c r="QQR845" s="120"/>
      <c r="QQS845" s="120"/>
      <c r="QQT845" s="120"/>
      <c r="QQU845" s="120"/>
      <c r="QQV845" s="120"/>
      <c r="QQW845" s="120"/>
      <c r="QQX845" s="120"/>
      <c r="QQY845" s="120"/>
      <c r="QQZ845" s="120"/>
      <c r="QRA845" s="120"/>
      <c r="QRB845" s="120"/>
      <c r="QRC845" s="120"/>
      <c r="QRD845" s="120"/>
      <c r="QRE845" s="120"/>
      <c r="QRF845" s="120"/>
      <c r="QRG845" s="120"/>
      <c r="QRH845" s="120"/>
      <c r="QRI845" s="120"/>
      <c r="QRJ845" s="120"/>
      <c r="QRK845" s="120"/>
      <c r="QRL845" s="120"/>
      <c r="QRM845" s="120"/>
      <c r="QRN845" s="120"/>
      <c r="QRO845" s="120"/>
      <c r="QRP845" s="120"/>
      <c r="QRQ845" s="120"/>
      <c r="QRR845" s="120"/>
      <c r="QRS845" s="120"/>
      <c r="QRT845" s="120"/>
      <c r="QRU845" s="120"/>
      <c r="QRV845" s="120"/>
      <c r="QRW845" s="120"/>
      <c r="QRX845" s="120"/>
      <c r="QRY845" s="120"/>
      <c r="QRZ845" s="120"/>
      <c r="QSA845" s="120"/>
      <c r="QSB845" s="120"/>
      <c r="QSC845" s="120"/>
      <c r="QSD845" s="120"/>
      <c r="QSE845" s="120"/>
      <c r="QSF845" s="120"/>
      <c r="QSG845" s="120"/>
      <c r="QSH845" s="120"/>
      <c r="QSI845" s="120"/>
      <c r="QSJ845" s="120"/>
      <c r="QSK845" s="120"/>
      <c r="QSL845" s="120"/>
      <c r="QSM845" s="120"/>
      <c r="QSN845" s="120"/>
      <c r="QSO845" s="120"/>
      <c r="QSP845" s="120"/>
      <c r="QSQ845" s="120"/>
      <c r="QSR845" s="120"/>
      <c r="QSS845" s="120"/>
      <c r="QST845" s="120"/>
      <c r="QSU845" s="120"/>
      <c r="QSV845" s="120"/>
      <c r="QSW845" s="120"/>
      <c r="QSX845" s="120"/>
      <c r="QSY845" s="120"/>
      <c r="QSZ845" s="120"/>
      <c r="QTA845" s="120"/>
      <c r="QTB845" s="120"/>
      <c r="QTC845" s="120"/>
      <c r="QTD845" s="120"/>
      <c r="QTE845" s="120"/>
      <c r="QTF845" s="120"/>
      <c r="QTG845" s="120"/>
      <c r="QTH845" s="120"/>
      <c r="QTI845" s="120"/>
      <c r="QTJ845" s="120"/>
      <c r="QTK845" s="120"/>
      <c r="QTL845" s="120"/>
      <c r="QTM845" s="120"/>
      <c r="QTN845" s="120"/>
      <c r="QTO845" s="120"/>
      <c r="QTP845" s="120"/>
      <c r="QTQ845" s="120"/>
      <c r="QTR845" s="120"/>
      <c r="QTS845" s="120"/>
      <c r="QTT845" s="120"/>
      <c r="QTU845" s="120"/>
      <c r="QTV845" s="120"/>
      <c r="QTW845" s="120"/>
      <c r="QTX845" s="120"/>
      <c r="QTY845" s="120"/>
      <c r="QTZ845" s="120"/>
      <c r="QUA845" s="120"/>
      <c r="QUB845" s="120"/>
      <c r="QUC845" s="120"/>
      <c r="QUD845" s="120"/>
      <c r="QUE845" s="120"/>
      <c r="QUF845" s="120"/>
      <c r="QUG845" s="120"/>
      <c r="QUH845" s="120"/>
      <c r="QUI845" s="120"/>
      <c r="QUJ845" s="120"/>
      <c r="QUK845" s="120"/>
      <c r="QUL845" s="120"/>
      <c r="QUM845" s="120"/>
      <c r="QUN845" s="120"/>
      <c r="QUO845" s="120"/>
      <c r="QUP845" s="120"/>
      <c r="QUQ845" s="120"/>
      <c r="QUR845" s="120"/>
      <c r="QUS845" s="120"/>
      <c r="QUT845" s="120"/>
      <c r="QUU845" s="120"/>
      <c r="QUV845" s="120"/>
      <c r="QUW845" s="120"/>
      <c r="QUX845" s="120"/>
      <c r="QUY845" s="120"/>
      <c r="QUZ845" s="120"/>
      <c r="QVA845" s="120"/>
      <c r="QVB845" s="120"/>
      <c r="QVC845" s="120"/>
      <c r="QVD845" s="120"/>
      <c r="QVE845" s="120"/>
      <c r="QVF845" s="120"/>
      <c r="QVG845" s="120"/>
      <c r="QVH845" s="120"/>
      <c r="QVI845" s="120"/>
      <c r="QVJ845" s="120"/>
      <c r="QVK845" s="120"/>
      <c r="QVL845" s="120"/>
      <c r="QVM845" s="120"/>
      <c r="QVN845" s="120"/>
      <c r="QVO845" s="120"/>
      <c r="QVP845" s="120"/>
      <c r="QVQ845" s="120"/>
      <c r="QVR845" s="120"/>
      <c r="QVS845" s="120"/>
      <c r="QVT845" s="120"/>
      <c r="QVU845" s="120"/>
      <c r="QVV845" s="120"/>
      <c r="QVW845" s="120"/>
      <c r="QVX845" s="120"/>
      <c r="QVY845" s="120"/>
      <c r="QVZ845" s="120"/>
      <c r="QWA845" s="120"/>
      <c r="QWB845" s="120"/>
      <c r="QWC845" s="120"/>
      <c r="QWD845" s="120"/>
      <c r="QWE845" s="120"/>
      <c r="QWF845" s="120"/>
      <c r="QWG845" s="120"/>
      <c r="QWH845" s="120"/>
      <c r="QWI845" s="120"/>
      <c r="QWJ845" s="120"/>
      <c r="QWK845" s="120"/>
      <c r="QWL845" s="120"/>
      <c r="QWM845" s="120"/>
      <c r="QWN845" s="120"/>
      <c r="QWO845" s="120"/>
      <c r="QWP845" s="120"/>
      <c r="QWQ845" s="120"/>
      <c r="QWR845" s="120"/>
      <c r="QWS845" s="120"/>
      <c r="QWT845" s="120"/>
      <c r="QWU845" s="120"/>
      <c r="QWV845" s="120"/>
      <c r="QWW845" s="120"/>
      <c r="QWX845" s="120"/>
      <c r="QWY845" s="120"/>
      <c r="QWZ845" s="120"/>
      <c r="QXA845" s="120"/>
      <c r="QXB845" s="120"/>
      <c r="QXC845" s="120"/>
      <c r="QXD845" s="120"/>
      <c r="QXE845" s="120"/>
      <c r="QXF845" s="120"/>
      <c r="QXG845" s="120"/>
      <c r="QXH845" s="120"/>
      <c r="QXI845" s="120"/>
      <c r="QXJ845" s="120"/>
      <c r="QXK845" s="120"/>
      <c r="QXL845" s="120"/>
      <c r="QXM845" s="120"/>
      <c r="QXN845" s="120"/>
      <c r="QXO845" s="120"/>
      <c r="QXP845" s="120"/>
      <c r="QXQ845" s="120"/>
      <c r="QXR845" s="120"/>
      <c r="QXS845" s="120"/>
      <c r="QXT845" s="120"/>
      <c r="QXU845" s="120"/>
      <c r="QXV845" s="120"/>
      <c r="QXW845" s="120"/>
      <c r="QXX845" s="120"/>
      <c r="QXY845" s="120"/>
      <c r="QXZ845" s="120"/>
      <c r="QYA845" s="120"/>
      <c r="QYB845" s="120"/>
      <c r="QYC845" s="120"/>
      <c r="QYD845" s="120"/>
      <c r="QYE845" s="120"/>
      <c r="QYF845" s="120"/>
      <c r="QYG845" s="120"/>
      <c r="QYH845" s="120"/>
      <c r="QYI845" s="120"/>
      <c r="QYJ845" s="120"/>
      <c r="QYK845" s="120"/>
      <c r="QYL845" s="120"/>
      <c r="QYM845" s="120"/>
      <c r="QYN845" s="120"/>
      <c r="QYO845" s="120"/>
      <c r="QYP845" s="120"/>
      <c r="QYQ845" s="120"/>
      <c r="QYR845" s="120"/>
      <c r="QYS845" s="120"/>
      <c r="QYT845" s="120"/>
      <c r="QYU845" s="120"/>
      <c r="QYV845" s="120"/>
      <c r="QYW845" s="120"/>
      <c r="QYX845" s="120"/>
      <c r="QYY845" s="120"/>
      <c r="QYZ845" s="120"/>
      <c r="QZA845" s="120"/>
      <c r="QZB845" s="120"/>
      <c r="QZC845" s="120"/>
      <c r="QZD845" s="120"/>
      <c r="QZE845" s="120"/>
      <c r="QZF845" s="120"/>
      <c r="QZG845" s="120"/>
      <c r="QZH845" s="120"/>
      <c r="QZI845" s="120"/>
      <c r="QZJ845" s="120"/>
      <c r="QZK845" s="120"/>
      <c r="QZL845" s="120"/>
      <c r="QZM845" s="120"/>
      <c r="QZN845" s="120"/>
      <c r="QZO845" s="120"/>
      <c r="QZP845" s="120"/>
      <c r="QZQ845" s="120"/>
      <c r="QZR845" s="120"/>
      <c r="QZS845" s="120"/>
      <c r="QZT845" s="120"/>
      <c r="QZU845" s="120"/>
      <c r="QZV845" s="120"/>
      <c r="QZW845" s="120"/>
      <c r="QZX845" s="120"/>
      <c r="QZY845" s="120"/>
      <c r="QZZ845" s="120"/>
      <c r="RAA845" s="120"/>
      <c r="RAB845" s="120"/>
      <c r="RAC845" s="120"/>
      <c r="RAD845" s="120"/>
      <c r="RAE845" s="120"/>
      <c r="RAF845" s="120"/>
      <c r="RAG845" s="120"/>
      <c r="RAH845" s="120"/>
      <c r="RAI845" s="120"/>
      <c r="RAJ845" s="120"/>
      <c r="RAK845" s="120"/>
      <c r="RAL845" s="120"/>
      <c r="RAM845" s="120"/>
      <c r="RAN845" s="120"/>
      <c r="RAO845" s="120"/>
      <c r="RAP845" s="120"/>
      <c r="RAQ845" s="120"/>
      <c r="RAR845" s="120"/>
      <c r="RAS845" s="120"/>
      <c r="RAT845" s="120"/>
      <c r="RAU845" s="120"/>
      <c r="RAV845" s="120"/>
      <c r="RAW845" s="120"/>
      <c r="RAX845" s="120"/>
      <c r="RAY845" s="120"/>
      <c r="RAZ845" s="120"/>
      <c r="RBA845" s="120"/>
      <c r="RBB845" s="120"/>
      <c r="RBC845" s="120"/>
      <c r="RBD845" s="120"/>
      <c r="RBE845" s="120"/>
      <c r="RBF845" s="120"/>
      <c r="RBG845" s="120"/>
      <c r="RBH845" s="120"/>
      <c r="RBI845" s="120"/>
      <c r="RBJ845" s="120"/>
      <c r="RBK845" s="120"/>
      <c r="RBL845" s="120"/>
      <c r="RBM845" s="120"/>
      <c r="RBN845" s="120"/>
      <c r="RBO845" s="120"/>
      <c r="RBP845" s="120"/>
      <c r="RBQ845" s="120"/>
      <c r="RBR845" s="120"/>
      <c r="RBS845" s="120"/>
      <c r="RBT845" s="120"/>
      <c r="RBU845" s="120"/>
      <c r="RBV845" s="120"/>
      <c r="RBW845" s="120"/>
      <c r="RBX845" s="120"/>
      <c r="RBY845" s="120"/>
      <c r="RBZ845" s="120"/>
      <c r="RCA845" s="120"/>
      <c r="RCB845" s="120"/>
      <c r="RCC845" s="120"/>
      <c r="RCD845" s="120"/>
      <c r="RCE845" s="120"/>
      <c r="RCF845" s="120"/>
      <c r="RCG845" s="120"/>
      <c r="RCH845" s="120"/>
      <c r="RCI845" s="120"/>
      <c r="RCJ845" s="120"/>
      <c r="RCK845" s="120"/>
      <c r="RCL845" s="120"/>
      <c r="RCM845" s="120"/>
      <c r="RCN845" s="120"/>
      <c r="RCO845" s="120"/>
      <c r="RCP845" s="120"/>
      <c r="RCQ845" s="120"/>
      <c r="RCR845" s="120"/>
      <c r="RCS845" s="120"/>
      <c r="RCT845" s="120"/>
      <c r="RCU845" s="120"/>
      <c r="RCV845" s="120"/>
      <c r="RCW845" s="120"/>
      <c r="RCX845" s="120"/>
      <c r="RCY845" s="120"/>
      <c r="RCZ845" s="120"/>
      <c r="RDA845" s="120"/>
      <c r="RDB845" s="120"/>
      <c r="RDC845" s="120"/>
      <c r="RDD845" s="120"/>
      <c r="RDE845" s="120"/>
      <c r="RDF845" s="120"/>
      <c r="RDG845" s="120"/>
      <c r="RDH845" s="120"/>
      <c r="RDI845" s="120"/>
      <c r="RDJ845" s="120"/>
      <c r="RDK845" s="120"/>
      <c r="RDL845" s="120"/>
      <c r="RDM845" s="120"/>
      <c r="RDN845" s="120"/>
      <c r="RDO845" s="120"/>
      <c r="RDP845" s="120"/>
      <c r="RDQ845" s="120"/>
      <c r="RDR845" s="120"/>
      <c r="RDS845" s="120"/>
      <c r="RDT845" s="120"/>
      <c r="RDU845" s="120"/>
      <c r="RDV845" s="120"/>
      <c r="RDW845" s="120"/>
      <c r="RDX845" s="120"/>
      <c r="RDY845" s="120"/>
      <c r="RDZ845" s="120"/>
      <c r="REA845" s="120"/>
      <c r="REB845" s="120"/>
      <c r="REC845" s="120"/>
      <c r="RED845" s="120"/>
      <c r="REE845" s="120"/>
      <c r="REF845" s="120"/>
      <c r="REG845" s="120"/>
      <c r="REH845" s="120"/>
      <c r="REI845" s="120"/>
      <c r="REJ845" s="120"/>
      <c r="REK845" s="120"/>
      <c r="REL845" s="120"/>
      <c r="REM845" s="120"/>
      <c r="REN845" s="120"/>
      <c r="REO845" s="120"/>
      <c r="REP845" s="120"/>
      <c r="REQ845" s="120"/>
      <c r="RER845" s="120"/>
      <c r="RES845" s="120"/>
      <c r="RET845" s="120"/>
      <c r="REU845" s="120"/>
      <c r="REV845" s="120"/>
      <c r="REW845" s="120"/>
      <c r="REX845" s="120"/>
      <c r="REY845" s="120"/>
      <c r="REZ845" s="120"/>
      <c r="RFA845" s="120"/>
      <c r="RFB845" s="120"/>
      <c r="RFC845" s="120"/>
      <c r="RFD845" s="120"/>
      <c r="RFE845" s="120"/>
      <c r="RFF845" s="120"/>
      <c r="RFG845" s="120"/>
      <c r="RFH845" s="120"/>
      <c r="RFI845" s="120"/>
      <c r="RFJ845" s="120"/>
      <c r="RFK845" s="120"/>
      <c r="RFL845" s="120"/>
      <c r="RFM845" s="120"/>
      <c r="RFN845" s="120"/>
      <c r="RFO845" s="120"/>
      <c r="RFP845" s="120"/>
      <c r="RFQ845" s="120"/>
      <c r="RFR845" s="120"/>
      <c r="RFS845" s="120"/>
      <c r="RFT845" s="120"/>
      <c r="RFU845" s="120"/>
      <c r="RFV845" s="120"/>
      <c r="RFW845" s="120"/>
      <c r="RFX845" s="120"/>
      <c r="RFY845" s="120"/>
      <c r="RFZ845" s="120"/>
      <c r="RGA845" s="120"/>
      <c r="RGB845" s="120"/>
      <c r="RGC845" s="120"/>
      <c r="RGD845" s="120"/>
      <c r="RGE845" s="120"/>
      <c r="RGF845" s="120"/>
      <c r="RGG845" s="120"/>
      <c r="RGH845" s="120"/>
      <c r="RGI845" s="120"/>
      <c r="RGJ845" s="120"/>
      <c r="RGK845" s="120"/>
      <c r="RGL845" s="120"/>
      <c r="RGM845" s="120"/>
      <c r="RGN845" s="120"/>
      <c r="RGO845" s="120"/>
      <c r="RGP845" s="120"/>
      <c r="RGQ845" s="120"/>
      <c r="RGR845" s="120"/>
      <c r="RGS845" s="120"/>
      <c r="RGT845" s="120"/>
      <c r="RGU845" s="120"/>
      <c r="RGV845" s="120"/>
      <c r="RGW845" s="120"/>
      <c r="RGX845" s="120"/>
      <c r="RGY845" s="120"/>
      <c r="RGZ845" s="120"/>
      <c r="RHA845" s="120"/>
      <c r="RHB845" s="120"/>
      <c r="RHC845" s="120"/>
      <c r="RHD845" s="120"/>
      <c r="RHE845" s="120"/>
      <c r="RHF845" s="120"/>
      <c r="RHG845" s="120"/>
      <c r="RHH845" s="120"/>
      <c r="RHI845" s="120"/>
      <c r="RHJ845" s="120"/>
      <c r="RHK845" s="120"/>
      <c r="RHL845" s="120"/>
      <c r="RHM845" s="120"/>
      <c r="RHN845" s="120"/>
      <c r="RHO845" s="120"/>
      <c r="RHP845" s="120"/>
      <c r="RHQ845" s="120"/>
      <c r="RHR845" s="120"/>
      <c r="RHS845" s="120"/>
      <c r="RHT845" s="120"/>
      <c r="RHU845" s="120"/>
      <c r="RHV845" s="120"/>
      <c r="RHW845" s="120"/>
      <c r="RHX845" s="120"/>
      <c r="RHY845" s="120"/>
      <c r="RHZ845" s="120"/>
      <c r="RIA845" s="120"/>
      <c r="RIB845" s="120"/>
      <c r="RIC845" s="120"/>
      <c r="RID845" s="120"/>
      <c r="RIE845" s="120"/>
      <c r="RIF845" s="120"/>
      <c r="RIG845" s="120"/>
      <c r="RIH845" s="120"/>
      <c r="RII845" s="120"/>
      <c r="RIJ845" s="120"/>
      <c r="RIK845" s="120"/>
      <c r="RIL845" s="120"/>
      <c r="RIM845" s="120"/>
      <c r="RIN845" s="120"/>
      <c r="RIO845" s="120"/>
      <c r="RIP845" s="120"/>
      <c r="RIQ845" s="120"/>
      <c r="RIR845" s="120"/>
      <c r="RIS845" s="120"/>
      <c r="RIT845" s="120"/>
      <c r="RIU845" s="120"/>
      <c r="RIV845" s="120"/>
      <c r="RIW845" s="120"/>
      <c r="RIX845" s="120"/>
      <c r="RIY845" s="120"/>
      <c r="RIZ845" s="120"/>
      <c r="RJA845" s="120"/>
      <c r="RJB845" s="120"/>
      <c r="RJC845" s="120"/>
      <c r="RJD845" s="120"/>
      <c r="RJE845" s="120"/>
      <c r="RJF845" s="120"/>
      <c r="RJG845" s="120"/>
      <c r="RJH845" s="120"/>
      <c r="RJI845" s="120"/>
      <c r="RJJ845" s="120"/>
      <c r="RJK845" s="120"/>
      <c r="RJL845" s="120"/>
      <c r="RJM845" s="120"/>
      <c r="RJN845" s="120"/>
      <c r="RJO845" s="120"/>
      <c r="RJP845" s="120"/>
      <c r="RJQ845" s="120"/>
      <c r="RJR845" s="120"/>
      <c r="RJS845" s="120"/>
      <c r="RJT845" s="120"/>
      <c r="RJU845" s="120"/>
      <c r="RJV845" s="120"/>
      <c r="RJW845" s="120"/>
      <c r="RJX845" s="120"/>
      <c r="RJY845" s="120"/>
      <c r="RJZ845" s="120"/>
      <c r="RKA845" s="120"/>
      <c r="RKB845" s="120"/>
      <c r="RKC845" s="120"/>
      <c r="RKD845" s="120"/>
      <c r="RKE845" s="120"/>
      <c r="RKF845" s="120"/>
      <c r="RKG845" s="120"/>
      <c r="RKH845" s="120"/>
      <c r="RKI845" s="120"/>
      <c r="RKJ845" s="120"/>
      <c r="RKK845" s="120"/>
      <c r="RKL845" s="120"/>
      <c r="RKM845" s="120"/>
      <c r="RKN845" s="120"/>
      <c r="RKO845" s="120"/>
      <c r="RKP845" s="120"/>
      <c r="RKQ845" s="120"/>
      <c r="RKR845" s="120"/>
      <c r="RKS845" s="120"/>
      <c r="RKT845" s="120"/>
      <c r="RKU845" s="120"/>
      <c r="RKV845" s="120"/>
      <c r="RKW845" s="120"/>
      <c r="RKX845" s="120"/>
      <c r="RKY845" s="120"/>
      <c r="RKZ845" s="120"/>
      <c r="RLA845" s="120"/>
      <c r="RLB845" s="120"/>
      <c r="RLC845" s="120"/>
      <c r="RLD845" s="120"/>
      <c r="RLE845" s="120"/>
      <c r="RLF845" s="120"/>
      <c r="RLG845" s="120"/>
      <c r="RLH845" s="120"/>
      <c r="RLI845" s="120"/>
      <c r="RLJ845" s="120"/>
      <c r="RLK845" s="120"/>
      <c r="RLL845" s="120"/>
      <c r="RLM845" s="120"/>
      <c r="RLN845" s="120"/>
      <c r="RLO845" s="120"/>
      <c r="RLP845" s="120"/>
      <c r="RLQ845" s="120"/>
      <c r="RLR845" s="120"/>
      <c r="RLS845" s="120"/>
      <c r="RLT845" s="120"/>
      <c r="RLU845" s="120"/>
      <c r="RLV845" s="120"/>
      <c r="RLW845" s="120"/>
      <c r="RLX845" s="120"/>
      <c r="RLY845" s="120"/>
      <c r="RLZ845" s="120"/>
      <c r="RMA845" s="120"/>
      <c r="RMB845" s="120"/>
      <c r="RMC845" s="120"/>
      <c r="RMD845" s="120"/>
      <c r="RME845" s="120"/>
      <c r="RMF845" s="120"/>
      <c r="RMG845" s="120"/>
      <c r="RMH845" s="120"/>
      <c r="RMI845" s="120"/>
      <c r="RMJ845" s="120"/>
      <c r="RMK845" s="120"/>
      <c r="RML845" s="120"/>
      <c r="RMM845" s="120"/>
      <c r="RMN845" s="120"/>
      <c r="RMO845" s="120"/>
      <c r="RMP845" s="120"/>
      <c r="RMQ845" s="120"/>
      <c r="RMR845" s="120"/>
      <c r="RMS845" s="120"/>
      <c r="RMT845" s="120"/>
      <c r="RMU845" s="120"/>
      <c r="RMV845" s="120"/>
      <c r="RMW845" s="120"/>
      <c r="RMX845" s="120"/>
      <c r="RMY845" s="120"/>
      <c r="RMZ845" s="120"/>
      <c r="RNA845" s="120"/>
      <c r="RNB845" s="120"/>
      <c r="RNC845" s="120"/>
      <c r="RND845" s="120"/>
      <c r="RNE845" s="120"/>
      <c r="RNF845" s="120"/>
      <c r="RNG845" s="120"/>
      <c r="RNH845" s="120"/>
      <c r="RNI845" s="120"/>
      <c r="RNJ845" s="120"/>
      <c r="RNK845" s="120"/>
      <c r="RNL845" s="120"/>
      <c r="RNM845" s="120"/>
      <c r="RNN845" s="120"/>
      <c r="RNO845" s="120"/>
      <c r="RNP845" s="120"/>
      <c r="RNQ845" s="120"/>
      <c r="RNR845" s="120"/>
      <c r="RNS845" s="120"/>
      <c r="RNT845" s="120"/>
      <c r="RNU845" s="120"/>
      <c r="RNV845" s="120"/>
      <c r="RNW845" s="120"/>
      <c r="RNX845" s="120"/>
      <c r="RNY845" s="120"/>
      <c r="RNZ845" s="120"/>
      <c r="ROA845" s="120"/>
      <c r="ROB845" s="120"/>
      <c r="ROC845" s="120"/>
      <c r="ROD845" s="120"/>
      <c r="ROE845" s="120"/>
      <c r="ROF845" s="120"/>
      <c r="ROG845" s="120"/>
      <c r="ROH845" s="120"/>
      <c r="ROI845" s="120"/>
      <c r="ROJ845" s="120"/>
      <c r="ROK845" s="120"/>
      <c r="ROL845" s="120"/>
      <c r="ROM845" s="120"/>
      <c r="RON845" s="120"/>
      <c r="ROO845" s="120"/>
      <c r="ROP845" s="120"/>
      <c r="ROQ845" s="120"/>
      <c r="ROR845" s="120"/>
      <c r="ROS845" s="120"/>
      <c r="ROT845" s="120"/>
      <c r="ROU845" s="120"/>
      <c r="ROV845" s="120"/>
      <c r="ROW845" s="120"/>
      <c r="ROX845" s="120"/>
      <c r="ROY845" s="120"/>
      <c r="ROZ845" s="120"/>
      <c r="RPA845" s="120"/>
      <c r="RPB845" s="120"/>
      <c r="RPC845" s="120"/>
      <c r="RPD845" s="120"/>
      <c r="RPE845" s="120"/>
      <c r="RPF845" s="120"/>
      <c r="RPG845" s="120"/>
      <c r="RPH845" s="120"/>
      <c r="RPI845" s="120"/>
      <c r="RPJ845" s="120"/>
      <c r="RPK845" s="120"/>
      <c r="RPL845" s="120"/>
      <c r="RPM845" s="120"/>
      <c r="RPN845" s="120"/>
      <c r="RPO845" s="120"/>
      <c r="RPP845" s="120"/>
      <c r="RPQ845" s="120"/>
      <c r="RPR845" s="120"/>
      <c r="RPS845" s="120"/>
      <c r="RPT845" s="120"/>
      <c r="RPU845" s="120"/>
      <c r="RPV845" s="120"/>
      <c r="RPW845" s="120"/>
      <c r="RPX845" s="120"/>
      <c r="RPY845" s="120"/>
      <c r="RPZ845" s="120"/>
      <c r="RQA845" s="120"/>
      <c r="RQB845" s="120"/>
      <c r="RQC845" s="120"/>
      <c r="RQD845" s="120"/>
      <c r="RQE845" s="120"/>
      <c r="RQF845" s="120"/>
      <c r="RQG845" s="120"/>
      <c r="RQH845" s="120"/>
      <c r="RQI845" s="120"/>
      <c r="RQJ845" s="120"/>
      <c r="RQK845" s="120"/>
      <c r="RQL845" s="120"/>
      <c r="RQM845" s="120"/>
      <c r="RQN845" s="120"/>
      <c r="RQO845" s="120"/>
      <c r="RQP845" s="120"/>
      <c r="RQQ845" s="120"/>
      <c r="RQR845" s="120"/>
      <c r="RQS845" s="120"/>
      <c r="RQT845" s="120"/>
      <c r="RQU845" s="120"/>
      <c r="RQV845" s="120"/>
      <c r="RQW845" s="120"/>
      <c r="RQX845" s="120"/>
      <c r="RQY845" s="120"/>
      <c r="RQZ845" s="120"/>
      <c r="RRA845" s="120"/>
      <c r="RRB845" s="120"/>
      <c r="RRC845" s="120"/>
      <c r="RRD845" s="120"/>
      <c r="RRE845" s="120"/>
      <c r="RRF845" s="120"/>
      <c r="RRG845" s="120"/>
      <c r="RRH845" s="120"/>
      <c r="RRI845" s="120"/>
      <c r="RRJ845" s="120"/>
      <c r="RRK845" s="120"/>
      <c r="RRL845" s="120"/>
      <c r="RRM845" s="120"/>
      <c r="RRN845" s="120"/>
      <c r="RRO845" s="120"/>
      <c r="RRP845" s="120"/>
      <c r="RRQ845" s="120"/>
      <c r="RRR845" s="120"/>
      <c r="RRS845" s="120"/>
      <c r="RRT845" s="120"/>
      <c r="RRU845" s="120"/>
      <c r="RRV845" s="120"/>
      <c r="RRW845" s="120"/>
      <c r="RRX845" s="120"/>
      <c r="RRY845" s="120"/>
      <c r="RRZ845" s="120"/>
      <c r="RSA845" s="120"/>
      <c r="RSB845" s="120"/>
      <c r="RSC845" s="120"/>
      <c r="RSD845" s="120"/>
      <c r="RSE845" s="120"/>
      <c r="RSF845" s="120"/>
      <c r="RSG845" s="120"/>
      <c r="RSH845" s="120"/>
      <c r="RSI845" s="120"/>
      <c r="RSJ845" s="120"/>
      <c r="RSK845" s="120"/>
      <c r="RSL845" s="120"/>
      <c r="RSM845" s="120"/>
      <c r="RSN845" s="120"/>
      <c r="RSO845" s="120"/>
      <c r="RSP845" s="120"/>
      <c r="RSQ845" s="120"/>
      <c r="RSR845" s="120"/>
      <c r="RSS845" s="120"/>
      <c r="RST845" s="120"/>
      <c r="RSU845" s="120"/>
      <c r="RSV845" s="120"/>
      <c r="RSW845" s="120"/>
      <c r="RSX845" s="120"/>
      <c r="RSY845" s="120"/>
      <c r="RSZ845" s="120"/>
      <c r="RTA845" s="120"/>
      <c r="RTB845" s="120"/>
      <c r="RTC845" s="120"/>
      <c r="RTD845" s="120"/>
      <c r="RTE845" s="120"/>
      <c r="RTF845" s="120"/>
      <c r="RTG845" s="120"/>
      <c r="RTH845" s="120"/>
      <c r="RTI845" s="120"/>
      <c r="RTJ845" s="120"/>
      <c r="RTK845" s="120"/>
      <c r="RTL845" s="120"/>
      <c r="RTM845" s="120"/>
      <c r="RTN845" s="120"/>
      <c r="RTO845" s="120"/>
      <c r="RTP845" s="120"/>
      <c r="RTQ845" s="120"/>
      <c r="RTR845" s="120"/>
      <c r="RTS845" s="120"/>
      <c r="RTT845" s="120"/>
      <c r="RTU845" s="120"/>
      <c r="RTV845" s="120"/>
      <c r="RTW845" s="120"/>
      <c r="RTX845" s="120"/>
      <c r="RTY845" s="120"/>
      <c r="RTZ845" s="120"/>
      <c r="RUA845" s="120"/>
      <c r="RUB845" s="120"/>
      <c r="RUC845" s="120"/>
      <c r="RUD845" s="120"/>
      <c r="RUE845" s="120"/>
      <c r="RUF845" s="120"/>
      <c r="RUG845" s="120"/>
      <c r="RUH845" s="120"/>
      <c r="RUI845" s="120"/>
      <c r="RUJ845" s="120"/>
      <c r="RUK845" s="120"/>
      <c r="RUL845" s="120"/>
      <c r="RUM845" s="120"/>
      <c r="RUN845" s="120"/>
      <c r="RUO845" s="120"/>
      <c r="RUP845" s="120"/>
      <c r="RUQ845" s="120"/>
      <c r="RUR845" s="120"/>
      <c r="RUS845" s="120"/>
      <c r="RUT845" s="120"/>
      <c r="RUU845" s="120"/>
      <c r="RUV845" s="120"/>
      <c r="RUW845" s="120"/>
      <c r="RUX845" s="120"/>
      <c r="RUY845" s="120"/>
      <c r="RUZ845" s="120"/>
      <c r="RVA845" s="120"/>
      <c r="RVB845" s="120"/>
      <c r="RVC845" s="120"/>
      <c r="RVD845" s="120"/>
      <c r="RVE845" s="120"/>
      <c r="RVF845" s="120"/>
      <c r="RVG845" s="120"/>
      <c r="RVH845" s="120"/>
      <c r="RVI845" s="120"/>
      <c r="RVJ845" s="120"/>
      <c r="RVK845" s="120"/>
      <c r="RVL845" s="120"/>
      <c r="RVM845" s="120"/>
      <c r="RVN845" s="120"/>
      <c r="RVO845" s="120"/>
      <c r="RVP845" s="120"/>
      <c r="RVQ845" s="120"/>
      <c r="RVR845" s="120"/>
      <c r="RVS845" s="120"/>
      <c r="RVT845" s="120"/>
      <c r="RVU845" s="120"/>
      <c r="RVV845" s="120"/>
      <c r="RVW845" s="120"/>
      <c r="RVX845" s="120"/>
      <c r="RVY845" s="120"/>
      <c r="RVZ845" s="120"/>
      <c r="RWA845" s="120"/>
      <c r="RWB845" s="120"/>
      <c r="RWC845" s="120"/>
      <c r="RWD845" s="120"/>
      <c r="RWE845" s="120"/>
      <c r="RWF845" s="120"/>
      <c r="RWG845" s="120"/>
      <c r="RWH845" s="120"/>
      <c r="RWI845" s="120"/>
      <c r="RWJ845" s="120"/>
      <c r="RWK845" s="120"/>
      <c r="RWL845" s="120"/>
      <c r="RWM845" s="120"/>
      <c r="RWN845" s="120"/>
      <c r="RWO845" s="120"/>
      <c r="RWP845" s="120"/>
      <c r="RWQ845" s="120"/>
      <c r="RWR845" s="120"/>
      <c r="RWS845" s="120"/>
      <c r="RWT845" s="120"/>
      <c r="RWU845" s="120"/>
      <c r="RWV845" s="120"/>
      <c r="RWW845" s="120"/>
      <c r="RWX845" s="120"/>
      <c r="RWY845" s="120"/>
      <c r="RWZ845" s="120"/>
      <c r="RXA845" s="120"/>
      <c r="RXB845" s="120"/>
      <c r="RXC845" s="120"/>
      <c r="RXD845" s="120"/>
      <c r="RXE845" s="120"/>
      <c r="RXF845" s="120"/>
      <c r="RXG845" s="120"/>
      <c r="RXH845" s="120"/>
      <c r="RXI845" s="120"/>
      <c r="RXJ845" s="120"/>
      <c r="RXK845" s="120"/>
      <c r="RXL845" s="120"/>
      <c r="RXM845" s="120"/>
      <c r="RXN845" s="120"/>
      <c r="RXO845" s="120"/>
      <c r="RXP845" s="120"/>
      <c r="RXQ845" s="120"/>
      <c r="RXR845" s="120"/>
      <c r="RXS845" s="120"/>
      <c r="RXT845" s="120"/>
      <c r="RXU845" s="120"/>
      <c r="RXV845" s="120"/>
      <c r="RXW845" s="120"/>
      <c r="RXX845" s="120"/>
      <c r="RXY845" s="120"/>
      <c r="RXZ845" s="120"/>
      <c r="RYA845" s="120"/>
      <c r="RYB845" s="120"/>
      <c r="RYC845" s="120"/>
      <c r="RYD845" s="120"/>
      <c r="RYE845" s="120"/>
      <c r="RYF845" s="120"/>
      <c r="RYG845" s="120"/>
      <c r="RYH845" s="120"/>
      <c r="RYI845" s="120"/>
      <c r="RYJ845" s="120"/>
      <c r="RYK845" s="120"/>
      <c r="RYL845" s="120"/>
      <c r="RYM845" s="120"/>
      <c r="RYN845" s="120"/>
      <c r="RYO845" s="120"/>
      <c r="RYP845" s="120"/>
      <c r="RYQ845" s="120"/>
      <c r="RYR845" s="120"/>
      <c r="RYS845" s="120"/>
      <c r="RYT845" s="120"/>
      <c r="RYU845" s="120"/>
      <c r="RYV845" s="120"/>
      <c r="RYW845" s="120"/>
      <c r="RYX845" s="120"/>
      <c r="RYY845" s="120"/>
      <c r="RYZ845" s="120"/>
      <c r="RZA845" s="120"/>
      <c r="RZB845" s="120"/>
      <c r="RZC845" s="120"/>
      <c r="RZD845" s="120"/>
      <c r="RZE845" s="120"/>
      <c r="RZF845" s="120"/>
      <c r="RZG845" s="120"/>
      <c r="RZH845" s="120"/>
      <c r="RZI845" s="120"/>
      <c r="RZJ845" s="120"/>
      <c r="RZK845" s="120"/>
      <c r="RZL845" s="120"/>
      <c r="RZM845" s="120"/>
      <c r="RZN845" s="120"/>
      <c r="RZO845" s="120"/>
      <c r="RZP845" s="120"/>
      <c r="RZQ845" s="120"/>
      <c r="RZR845" s="120"/>
      <c r="RZS845" s="120"/>
      <c r="RZT845" s="120"/>
      <c r="RZU845" s="120"/>
      <c r="RZV845" s="120"/>
      <c r="RZW845" s="120"/>
      <c r="RZX845" s="120"/>
      <c r="RZY845" s="120"/>
      <c r="RZZ845" s="120"/>
      <c r="SAA845" s="120"/>
      <c r="SAB845" s="120"/>
      <c r="SAC845" s="120"/>
      <c r="SAD845" s="120"/>
      <c r="SAE845" s="120"/>
      <c r="SAF845" s="120"/>
      <c r="SAG845" s="120"/>
      <c r="SAH845" s="120"/>
      <c r="SAI845" s="120"/>
      <c r="SAJ845" s="120"/>
      <c r="SAK845" s="120"/>
      <c r="SAL845" s="120"/>
      <c r="SAM845" s="120"/>
      <c r="SAN845" s="120"/>
      <c r="SAO845" s="120"/>
      <c r="SAP845" s="120"/>
      <c r="SAQ845" s="120"/>
      <c r="SAR845" s="120"/>
      <c r="SAS845" s="120"/>
      <c r="SAT845" s="120"/>
      <c r="SAU845" s="120"/>
      <c r="SAV845" s="120"/>
      <c r="SAW845" s="120"/>
      <c r="SAX845" s="120"/>
      <c r="SAY845" s="120"/>
      <c r="SAZ845" s="120"/>
      <c r="SBA845" s="120"/>
      <c r="SBB845" s="120"/>
      <c r="SBC845" s="120"/>
      <c r="SBD845" s="120"/>
      <c r="SBE845" s="120"/>
      <c r="SBF845" s="120"/>
      <c r="SBG845" s="120"/>
      <c r="SBH845" s="120"/>
      <c r="SBI845" s="120"/>
      <c r="SBJ845" s="120"/>
      <c r="SBK845" s="120"/>
      <c r="SBL845" s="120"/>
      <c r="SBM845" s="120"/>
      <c r="SBN845" s="120"/>
      <c r="SBO845" s="120"/>
      <c r="SBP845" s="120"/>
      <c r="SBQ845" s="120"/>
      <c r="SBR845" s="120"/>
      <c r="SBS845" s="120"/>
      <c r="SBT845" s="120"/>
      <c r="SBU845" s="120"/>
      <c r="SBV845" s="120"/>
      <c r="SBW845" s="120"/>
      <c r="SBX845" s="120"/>
      <c r="SBY845" s="120"/>
      <c r="SBZ845" s="120"/>
      <c r="SCA845" s="120"/>
      <c r="SCB845" s="120"/>
      <c r="SCC845" s="120"/>
      <c r="SCD845" s="120"/>
      <c r="SCE845" s="120"/>
      <c r="SCF845" s="120"/>
      <c r="SCG845" s="120"/>
      <c r="SCH845" s="120"/>
      <c r="SCI845" s="120"/>
      <c r="SCJ845" s="120"/>
      <c r="SCK845" s="120"/>
      <c r="SCL845" s="120"/>
      <c r="SCM845" s="120"/>
      <c r="SCN845" s="120"/>
      <c r="SCO845" s="120"/>
      <c r="SCP845" s="120"/>
      <c r="SCQ845" s="120"/>
      <c r="SCR845" s="120"/>
      <c r="SCS845" s="120"/>
      <c r="SCT845" s="120"/>
      <c r="SCU845" s="120"/>
      <c r="SCV845" s="120"/>
      <c r="SCW845" s="120"/>
      <c r="SCX845" s="120"/>
      <c r="SCY845" s="120"/>
      <c r="SCZ845" s="120"/>
      <c r="SDA845" s="120"/>
      <c r="SDB845" s="120"/>
      <c r="SDC845" s="120"/>
      <c r="SDD845" s="120"/>
      <c r="SDE845" s="120"/>
      <c r="SDF845" s="120"/>
      <c r="SDG845" s="120"/>
      <c r="SDH845" s="120"/>
      <c r="SDI845" s="120"/>
      <c r="SDJ845" s="120"/>
      <c r="SDK845" s="120"/>
      <c r="SDL845" s="120"/>
      <c r="SDM845" s="120"/>
      <c r="SDN845" s="120"/>
      <c r="SDO845" s="120"/>
      <c r="SDP845" s="120"/>
      <c r="SDQ845" s="120"/>
      <c r="SDR845" s="120"/>
      <c r="SDS845" s="120"/>
      <c r="SDT845" s="120"/>
      <c r="SDU845" s="120"/>
      <c r="SDV845" s="120"/>
      <c r="SDW845" s="120"/>
      <c r="SDX845" s="120"/>
      <c r="SDY845" s="120"/>
      <c r="SDZ845" s="120"/>
      <c r="SEA845" s="120"/>
      <c r="SEB845" s="120"/>
      <c r="SEC845" s="120"/>
      <c r="SED845" s="120"/>
      <c r="SEE845" s="120"/>
      <c r="SEF845" s="120"/>
      <c r="SEG845" s="120"/>
      <c r="SEH845" s="120"/>
      <c r="SEI845" s="120"/>
      <c r="SEJ845" s="120"/>
      <c r="SEK845" s="120"/>
      <c r="SEL845" s="120"/>
      <c r="SEM845" s="120"/>
      <c r="SEN845" s="120"/>
      <c r="SEO845" s="120"/>
      <c r="SEP845" s="120"/>
      <c r="SEQ845" s="120"/>
      <c r="SER845" s="120"/>
      <c r="SES845" s="120"/>
      <c r="SET845" s="120"/>
      <c r="SEU845" s="120"/>
      <c r="SEV845" s="120"/>
      <c r="SEW845" s="120"/>
      <c r="SEX845" s="120"/>
      <c r="SEY845" s="120"/>
      <c r="SEZ845" s="120"/>
      <c r="SFA845" s="120"/>
      <c r="SFB845" s="120"/>
      <c r="SFC845" s="120"/>
      <c r="SFD845" s="120"/>
      <c r="SFE845" s="120"/>
      <c r="SFF845" s="120"/>
      <c r="SFG845" s="120"/>
      <c r="SFH845" s="120"/>
      <c r="SFI845" s="120"/>
      <c r="SFJ845" s="120"/>
      <c r="SFK845" s="120"/>
      <c r="SFL845" s="120"/>
      <c r="SFM845" s="120"/>
      <c r="SFN845" s="120"/>
      <c r="SFO845" s="120"/>
      <c r="SFP845" s="120"/>
      <c r="SFQ845" s="120"/>
      <c r="SFR845" s="120"/>
      <c r="SFS845" s="120"/>
      <c r="SFT845" s="120"/>
      <c r="SFU845" s="120"/>
      <c r="SFV845" s="120"/>
      <c r="SFW845" s="120"/>
      <c r="SFX845" s="120"/>
      <c r="SFY845" s="120"/>
      <c r="SFZ845" s="120"/>
      <c r="SGA845" s="120"/>
      <c r="SGB845" s="120"/>
      <c r="SGC845" s="120"/>
      <c r="SGD845" s="120"/>
      <c r="SGE845" s="120"/>
      <c r="SGF845" s="120"/>
      <c r="SGG845" s="120"/>
      <c r="SGH845" s="120"/>
      <c r="SGI845" s="120"/>
      <c r="SGJ845" s="120"/>
      <c r="SGK845" s="120"/>
      <c r="SGL845" s="120"/>
      <c r="SGM845" s="120"/>
      <c r="SGN845" s="120"/>
      <c r="SGO845" s="120"/>
      <c r="SGP845" s="120"/>
      <c r="SGQ845" s="120"/>
      <c r="SGR845" s="120"/>
      <c r="SGS845" s="120"/>
      <c r="SGT845" s="120"/>
      <c r="SGU845" s="120"/>
      <c r="SGV845" s="120"/>
      <c r="SGW845" s="120"/>
      <c r="SGX845" s="120"/>
      <c r="SGY845" s="120"/>
      <c r="SGZ845" s="120"/>
      <c r="SHA845" s="120"/>
      <c r="SHB845" s="120"/>
      <c r="SHC845" s="120"/>
      <c r="SHD845" s="120"/>
      <c r="SHE845" s="120"/>
      <c r="SHF845" s="120"/>
      <c r="SHG845" s="120"/>
      <c r="SHH845" s="120"/>
      <c r="SHI845" s="120"/>
      <c r="SHJ845" s="120"/>
      <c r="SHK845" s="120"/>
      <c r="SHL845" s="120"/>
      <c r="SHM845" s="120"/>
      <c r="SHN845" s="120"/>
      <c r="SHO845" s="120"/>
      <c r="SHP845" s="120"/>
      <c r="SHQ845" s="120"/>
      <c r="SHR845" s="120"/>
      <c r="SHS845" s="120"/>
      <c r="SHT845" s="120"/>
      <c r="SHU845" s="120"/>
      <c r="SHV845" s="120"/>
      <c r="SHW845" s="120"/>
      <c r="SHX845" s="120"/>
      <c r="SHY845" s="120"/>
      <c r="SHZ845" s="120"/>
      <c r="SIA845" s="120"/>
      <c r="SIB845" s="120"/>
      <c r="SIC845" s="120"/>
      <c r="SID845" s="120"/>
      <c r="SIE845" s="120"/>
      <c r="SIF845" s="120"/>
      <c r="SIG845" s="120"/>
      <c r="SIH845" s="120"/>
      <c r="SII845" s="120"/>
      <c r="SIJ845" s="120"/>
      <c r="SIK845" s="120"/>
      <c r="SIL845" s="120"/>
      <c r="SIM845" s="120"/>
      <c r="SIN845" s="120"/>
      <c r="SIO845" s="120"/>
      <c r="SIP845" s="120"/>
      <c r="SIQ845" s="120"/>
      <c r="SIR845" s="120"/>
      <c r="SIS845" s="120"/>
      <c r="SIT845" s="120"/>
      <c r="SIU845" s="120"/>
      <c r="SIV845" s="120"/>
      <c r="SIW845" s="120"/>
      <c r="SIX845" s="120"/>
      <c r="SIY845" s="120"/>
      <c r="SIZ845" s="120"/>
      <c r="SJA845" s="120"/>
      <c r="SJB845" s="120"/>
      <c r="SJC845" s="120"/>
      <c r="SJD845" s="120"/>
      <c r="SJE845" s="120"/>
      <c r="SJF845" s="120"/>
      <c r="SJG845" s="120"/>
      <c r="SJH845" s="120"/>
      <c r="SJI845" s="120"/>
      <c r="SJJ845" s="120"/>
      <c r="SJK845" s="120"/>
      <c r="SJL845" s="120"/>
      <c r="SJM845" s="120"/>
      <c r="SJN845" s="120"/>
      <c r="SJO845" s="120"/>
      <c r="SJP845" s="120"/>
      <c r="SJQ845" s="120"/>
      <c r="SJR845" s="120"/>
      <c r="SJS845" s="120"/>
      <c r="SJT845" s="120"/>
      <c r="SJU845" s="120"/>
      <c r="SJV845" s="120"/>
      <c r="SJW845" s="120"/>
      <c r="SJX845" s="120"/>
      <c r="SJY845" s="120"/>
      <c r="SJZ845" s="120"/>
      <c r="SKA845" s="120"/>
      <c r="SKB845" s="120"/>
      <c r="SKC845" s="120"/>
      <c r="SKD845" s="120"/>
      <c r="SKE845" s="120"/>
      <c r="SKF845" s="120"/>
      <c r="SKG845" s="120"/>
      <c r="SKH845" s="120"/>
      <c r="SKI845" s="120"/>
      <c r="SKJ845" s="120"/>
      <c r="SKK845" s="120"/>
      <c r="SKL845" s="120"/>
      <c r="SKM845" s="120"/>
      <c r="SKN845" s="120"/>
      <c r="SKO845" s="120"/>
      <c r="SKP845" s="120"/>
      <c r="SKQ845" s="120"/>
      <c r="SKR845" s="120"/>
      <c r="SKS845" s="120"/>
      <c r="SKT845" s="120"/>
      <c r="SKU845" s="120"/>
      <c r="SKV845" s="120"/>
      <c r="SKW845" s="120"/>
      <c r="SKX845" s="120"/>
      <c r="SKY845" s="120"/>
      <c r="SKZ845" s="120"/>
      <c r="SLA845" s="120"/>
      <c r="SLB845" s="120"/>
      <c r="SLC845" s="120"/>
      <c r="SLD845" s="120"/>
      <c r="SLE845" s="120"/>
      <c r="SLF845" s="120"/>
      <c r="SLG845" s="120"/>
      <c r="SLH845" s="120"/>
      <c r="SLI845" s="120"/>
      <c r="SLJ845" s="120"/>
      <c r="SLK845" s="120"/>
      <c r="SLL845" s="120"/>
      <c r="SLM845" s="120"/>
      <c r="SLN845" s="120"/>
      <c r="SLO845" s="120"/>
      <c r="SLP845" s="120"/>
      <c r="SLQ845" s="120"/>
      <c r="SLR845" s="120"/>
      <c r="SLS845" s="120"/>
      <c r="SLT845" s="120"/>
      <c r="SLU845" s="120"/>
      <c r="SLV845" s="120"/>
      <c r="SLW845" s="120"/>
      <c r="SLX845" s="120"/>
      <c r="SLY845" s="120"/>
      <c r="SLZ845" s="120"/>
      <c r="SMA845" s="120"/>
      <c r="SMB845" s="120"/>
      <c r="SMC845" s="120"/>
      <c r="SMD845" s="120"/>
      <c r="SME845" s="120"/>
      <c r="SMF845" s="120"/>
      <c r="SMG845" s="120"/>
      <c r="SMH845" s="120"/>
      <c r="SMI845" s="120"/>
      <c r="SMJ845" s="120"/>
      <c r="SMK845" s="120"/>
      <c r="SML845" s="120"/>
      <c r="SMM845" s="120"/>
      <c r="SMN845" s="120"/>
      <c r="SMO845" s="120"/>
      <c r="SMP845" s="120"/>
      <c r="SMQ845" s="120"/>
      <c r="SMR845" s="120"/>
      <c r="SMS845" s="120"/>
      <c r="SMT845" s="120"/>
      <c r="SMU845" s="120"/>
      <c r="SMV845" s="120"/>
      <c r="SMW845" s="120"/>
      <c r="SMX845" s="120"/>
      <c r="SMY845" s="120"/>
      <c r="SMZ845" s="120"/>
      <c r="SNA845" s="120"/>
      <c r="SNB845" s="120"/>
      <c r="SNC845" s="120"/>
      <c r="SND845" s="120"/>
      <c r="SNE845" s="120"/>
      <c r="SNF845" s="120"/>
      <c r="SNG845" s="120"/>
      <c r="SNH845" s="120"/>
      <c r="SNI845" s="120"/>
      <c r="SNJ845" s="120"/>
      <c r="SNK845" s="120"/>
      <c r="SNL845" s="120"/>
      <c r="SNM845" s="120"/>
      <c r="SNN845" s="120"/>
      <c r="SNO845" s="120"/>
      <c r="SNP845" s="120"/>
      <c r="SNQ845" s="120"/>
      <c r="SNR845" s="120"/>
      <c r="SNS845" s="120"/>
      <c r="SNT845" s="120"/>
      <c r="SNU845" s="120"/>
      <c r="SNV845" s="120"/>
      <c r="SNW845" s="120"/>
      <c r="SNX845" s="120"/>
      <c r="SNY845" s="120"/>
      <c r="SNZ845" s="120"/>
      <c r="SOA845" s="120"/>
      <c r="SOB845" s="120"/>
      <c r="SOC845" s="120"/>
      <c r="SOD845" s="120"/>
      <c r="SOE845" s="120"/>
      <c r="SOF845" s="120"/>
      <c r="SOG845" s="120"/>
      <c r="SOH845" s="120"/>
      <c r="SOI845" s="120"/>
      <c r="SOJ845" s="120"/>
      <c r="SOK845" s="120"/>
      <c r="SOL845" s="120"/>
      <c r="SOM845" s="120"/>
      <c r="SON845" s="120"/>
      <c r="SOO845" s="120"/>
      <c r="SOP845" s="120"/>
      <c r="SOQ845" s="120"/>
      <c r="SOR845" s="120"/>
      <c r="SOS845" s="120"/>
      <c r="SOT845" s="120"/>
      <c r="SOU845" s="120"/>
      <c r="SOV845" s="120"/>
      <c r="SOW845" s="120"/>
      <c r="SOX845" s="120"/>
      <c r="SOY845" s="120"/>
      <c r="SOZ845" s="120"/>
      <c r="SPA845" s="120"/>
      <c r="SPB845" s="120"/>
      <c r="SPC845" s="120"/>
      <c r="SPD845" s="120"/>
      <c r="SPE845" s="120"/>
      <c r="SPF845" s="120"/>
      <c r="SPG845" s="120"/>
      <c r="SPH845" s="120"/>
      <c r="SPI845" s="120"/>
      <c r="SPJ845" s="120"/>
      <c r="SPK845" s="120"/>
      <c r="SPL845" s="120"/>
      <c r="SPM845" s="120"/>
      <c r="SPN845" s="120"/>
      <c r="SPO845" s="120"/>
      <c r="SPP845" s="120"/>
      <c r="SPQ845" s="120"/>
      <c r="SPR845" s="120"/>
      <c r="SPS845" s="120"/>
      <c r="SPT845" s="120"/>
      <c r="SPU845" s="120"/>
      <c r="SPV845" s="120"/>
      <c r="SPW845" s="120"/>
      <c r="SPX845" s="120"/>
      <c r="SPY845" s="120"/>
      <c r="SPZ845" s="120"/>
      <c r="SQA845" s="120"/>
      <c r="SQB845" s="120"/>
      <c r="SQC845" s="120"/>
      <c r="SQD845" s="120"/>
      <c r="SQE845" s="120"/>
      <c r="SQF845" s="120"/>
      <c r="SQG845" s="120"/>
      <c r="SQH845" s="120"/>
      <c r="SQI845" s="120"/>
      <c r="SQJ845" s="120"/>
      <c r="SQK845" s="120"/>
      <c r="SQL845" s="120"/>
      <c r="SQM845" s="120"/>
      <c r="SQN845" s="120"/>
      <c r="SQO845" s="120"/>
      <c r="SQP845" s="120"/>
      <c r="SQQ845" s="120"/>
      <c r="SQR845" s="120"/>
      <c r="SQS845" s="120"/>
      <c r="SQT845" s="120"/>
      <c r="SQU845" s="120"/>
      <c r="SQV845" s="120"/>
      <c r="SQW845" s="120"/>
      <c r="SQX845" s="120"/>
      <c r="SQY845" s="120"/>
      <c r="SQZ845" s="120"/>
      <c r="SRA845" s="120"/>
      <c r="SRB845" s="120"/>
      <c r="SRC845" s="120"/>
      <c r="SRD845" s="120"/>
      <c r="SRE845" s="120"/>
      <c r="SRF845" s="120"/>
      <c r="SRG845" s="120"/>
      <c r="SRH845" s="120"/>
      <c r="SRI845" s="120"/>
      <c r="SRJ845" s="120"/>
      <c r="SRK845" s="120"/>
      <c r="SRL845" s="120"/>
      <c r="SRM845" s="120"/>
      <c r="SRN845" s="120"/>
      <c r="SRO845" s="120"/>
      <c r="SRP845" s="120"/>
      <c r="SRQ845" s="120"/>
      <c r="SRR845" s="120"/>
      <c r="SRS845" s="120"/>
      <c r="SRT845" s="120"/>
      <c r="SRU845" s="120"/>
      <c r="SRV845" s="120"/>
      <c r="SRW845" s="120"/>
      <c r="SRX845" s="120"/>
      <c r="SRY845" s="120"/>
      <c r="SRZ845" s="120"/>
      <c r="SSA845" s="120"/>
      <c r="SSB845" s="120"/>
      <c r="SSC845" s="120"/>
      <c r="SSD845" s="120"/>
      <c r="SSE845" s="120"/>
      <c r="SSF845" s="120"/>
      <c r="SSG845" s="120"/>
      <c r="SSH845" s="120"/>
      <c r="SSI845" s="120"/>
      <c r="SSJ845" s="120"/>
      <c r="SSK845" s="120"/>
      <c r="SSL845" s="120"/>
      <c r="SSM845" s="120"/>
      <c r="SSN845" s="120"/>
      <c r="SSO845" s="120"/>
      <c r="SSP845" s="120"/>
      <c r="SSQ845" s="120"/>
      <c r="SSR845" s="120"/>
      <c r="SSS845" s="120"/>
      <c r="SST845" s="120"/>
      <c r="SSU845" s="120"/>
      <c r="SSV845" s="120"/>
      <c r="SSW845" s="120"/>
      <c r="SSX845" s="120"/>
      <c r="SSY845" s="120"/>
      <c r="SSZ845" s="120"/>
      <c r="STA845" s="120"/>
      <c r="STB845" s="120"/>
      <c r="STC845" s="120"/>
      <c r="STD845" s="120"/>
      <c r="STE845" s="120"/>
      <c r="STF845" s="120"/>
      <c r="STG845" s="120"/>
      <c r="STH845" s="120"/>
      <c r="STI845" s="120"/>
      <c r="STJ845" s="120"/>
      <c r="STK845" s="120"/>
      <c r="STL845" s="120"/>
      <c r="STM845" s="120"/>
      <c r="STN845" s="120"/>
      <c r="STO845" s="120"/>
      <c r="STP845" s="120"/>
      <c r="STQ845" s="120"/>
      <c r="STR845" s="120"/>
      <c r="STS845" s="120"/>
      <c r="STT845" s="120"/>
      <c r="STU845" s="120"/>
      <c r="STV845" s="120"/>
      <c r="STW845" s="120"/>
      <c r="STX845" s="120"/>
      <c r="STY845" s="120"/>
      <c r="STZ845" s="120"/>
      <c r="SUA845" s="120"/>
      <c r="SUB845" s="120"/>
      <c r="SUC845" s="120"/>
      <c r="SUD845" s="120"/>
      <c r="SUE845" s="120"/>
      <c r="SUF845" s="120"/>
      <c r="SUG845" s="120"/>
      <c r="SUH845" s="120"/>
      <c r="SUI845" s="120"/>
      <c r="SUJ845" s="120"/>
      <c r="SUK845" s="120"/>
      <c r="SUL845" s="120"/>
      <c r="SUM845" s="120"/>
      <c r="SUN845" s="120"/>
      <c r="SUO845" s="120"/>
      <c r="SUP845" s="120"/>
      <c r="SUQ845" s="120"/>
      <c r="SUR845" s="120"/>
      <c r="SUS845" s="120"/>
      <c r="SUT845" s="120"/>
      <c r="SUU845" s="120"/>
      <c r="SUV845" s="120"/>
      <c r="SUW845" s="120"/>
      <c r="SUX845" s="120"/>
      <c r="SUY845" s="120"/>
      <c r="SUZ845" s="120"/>
      <c r="SVA845" s="120"/>
      <c r="SVB845" s="120"/>
      <c r="SVC845" s="120"/>
      <c r="SVD845" s="120"/>
      <c r="SVE845" s="120"/>
      <c r="SVF845" s="120"/>
      <c r="SVG845" s="120"/>
      <c r="SVH845" s="120"/>
      <c r="SVI845" s="120"/>
      <c r="SVJ845" s="120"/>
      <c r="SVK845" s="120"/>
      <c r="SVL845" s="120"/>
      <c r="SVM845" s="120"/>
      <c r="SVN845" s="120"/>
      <c r="SVO845" s="120"/>
      <c r="SVP845" s="120"/>
      <c r="SVQ845" s="120"/>
      <c r="SVR845" s="120"/>
      <c r="SVS845" s="120"/>
      <c r="SVT845" s="120"/>
      <c r="SVU845" s="120"/>
      <c r="SVV845" s="120"/>
      <c r="SVW845" s="120"/>
      <c r="SVX845" s="120"/>
      <c r="SVY845" s="120"/>
      <c r="SVZ845" s="120"/>
      <c r="SWA845" s="120"/>
      <c r="SWB845" s="120"/>
      <c r="SWC845" s="120"/>
      <c r="SWD845" s="120"/>
      <c r="SWE845" s="120"/>
      <c r="SWF845" s="120"/>
      <c r="SWG845" s="120"/>
      <c r="SWH845" s="120"/>
      <c r="SWI845" s="120"/>
      <c r="SWJ845" s="120"/>
      <c r="SWK845" s="120"/>
      <c r="SWL845" s="120"/>
      <c r="SWM845" s="120"/>
      <c r="SWN845" s="120"/>
      <c r="SWO845" s="120"/>
      <c r="SWP845" s="120"/>
      <c r="SWQ845" s="120"/>
      <c r="SWR845" s="120"/>
      <c r="SWS845" s="120"/>
      <c r="SWT845" s="120"/>
      <c r="SWU845" s="120"/>
      <c r="SWV845" s="120"/>
      <c r="SWW845" s="120"/>
      <c r="SWX845" s="120"/>
      <c r="SWY845" s="120"/>
      <c r="SWZ845" s="120"/>
      <c r="SXA845" s="120"/>
      <c r="SXB845" s="120"/>
      <c r="SXC845" s="120"/>
      <c r="SXD845" s="120"/>
      <c r="SXE845" s="120"/>
      <c r="SXF845" s="120"/>
      <c r="SXG845" s="120"/>
      <c r="SXH845" s="120"/>
      <c r="SXI845" s="120"/>
      <c r="SXJ845" s="120"/>
      <c r="SXK845" s="120"/>
      <c r="SXL845" s="120"/>
      <c r="SXM845" s="120"/>
      <c r="SXN845" s="120"/>
      <c r="SXO845" s="120"/>
      <c r="SXP845" s="120"/>
      <c r="SXQ845" s="120"/>
      <c r="SXR845" s="120"/>
      <c r="SXS845" s="120"/>
      <c r="SXT845" s="120"/>
      <c r="SXU845" s="120"/>
      <c r="SXV845" s="120"/>
      <c r="SXW845" s="120"/>
      <c r="SXX845" s="120"/>
      <c r="SXY845" s="120"/>
      <c r="SXZ845" s="120"/>
      <c r="SYA845" s="120"/>
      <c r="SYB845" s="120"/>
      <c r="SYC845" s="120"/>
      <c r="SYD845" s="120"/>
      <c r="SYE845" s="120"/>
      <c r="SYF845" s="120"/>
      <c r="SYG845" s="120"/>
      <c r="SYH845" s="120"/>
      <c r="SYI845" s="120"/>
      <c r="SYJ845" s="120"/>
      <c r="SYK845" s="120"/>
      <c r="SYL845" s="120"/>
      <c r="SYM845" s="120"/>
      <c r="SYN845" s="120"/>
      <c r="SYO845" s="120"/>
      <c r="SYP845" s="120"/>
      <c r="SYQ845" s="120"/>
      <c r="SYR845" s="120"/>
      <c r="SYS845" s="120"/>
      <c r="SYT845" s="120"/>
      <c r="SYU845" s="120"/>
      <c r="SYV845" s="120"/>
      <c r="SYW845" s="120"/>
      <c r="SYX845" s="120"/>
      <c r="SYY845" s="120"/>
      <c r="SYZ845" s="120"/>
      <c r="SZA845" s="120"/>
      <c r="SZB845" s="120"/>
      <c r="SZC845" s="120"/>
      <c r="SZD845" s="120"/>
      <c r="SZE845" s="120"/>
      <c r="SZF845" s="120"/>
      <c r="SZG845" s="120"/>
      <c r="SZH845" s="120"/>
      <c r="SZI845" s="120"/>
      <c r="SZJ845" s="120"/>
      <c r="SZK845" s="120"/>
      <c r="SZL845" s="120"/>
      <c r="SZM845" s="120"/>
      <c r="SZN845" s="120"/>
      <c r="SZO845" s="120"/>
      <c r="SZP845" s="120"/>
      <c r="SZQ845" s="120"/>
      <c r="SZR845" s="120"/>
      <c r="SZS845" s="120"/>
      <c r="SZT845" s="120"/>
      <c r="SZU845" s="120"/>
      <c r="SZV845" s="120"/>
      <c r="SZW845" s="120"/>
      <c r="SZX845" s="120"/>
      <c r="SZY845" s="120"/>
      <c r="SZZ845" s="120"/>
      <c r="TAA845" s="120"/>
      <c r="TAB845" s="120"/>
      <c r="TAC845" s="120"/>
      <c r="TAD845" s="120"/>
      <c r="TAE845" s="120"/>
      <c r="TAF845" s="120"/>
      <c r="TAG845" s="120"/>
      <c r="TAH845" s="120"/>
      <c r="TAI845" s="120"/>
      <c r="TAJ845" s="120"/>
      <c r="TAK845" s="120"/>
      <c r="TAL845" s="120"/>
      <c r="TAM845" s="120"/>
      <c r="TAN845" s="120"/>
      <c r="TAO845" s="120"/>
      <c r="TAP845" s="120"/>
      <c r="TAQ845" s="120"/>
      <c r="TAR845" s="120"/>
      <c r="TAS845" s="120"/>
      <c r="TAT845" s="120"/>
      <c r="TAU845" s="120"/>
      <c r="TAV845" s="120"/>
      <c r="TAW845" s="120"/>
      <c r="TAX845" s="120"/>
      <c r="TAY845" s="120"/>
      <c r="TAZ845" s="120"/>
      <c r="TBA845" s="120"/>
      <c r="TBB845" s="120"/>
      <c r="TBC845" s="120"/>
      <c r="TBD845" s="120"/>
      <c r="TBE845" s="120"/>
      <c r="TBF845" s="120"/>
      <c r="TBG845" s="120"/>
      <c r="TBH845" s="120"/>
      <c r="TBI845" s="120"/>
      <c r="TBJ845" s="120"/>
      <c r="TBK845" s="120"/>
      <c r="TBL845" s="120"/>
      <c r="TBM845" s="120"/>
      <c r="TBN845" s="120"/>
      <c r="TBO845" s="120"/>
      <c r="TBP845" s="120"/>
      <c r="TBQ845" s="120"/>
      <c r="TBR845" s="120"/>
      <c r="TBS845" s="120"/>
      <c r="TBT845" s="120"/>
      <c r="TBU845" s="120"/>
      <c r="TBV845" s="120"/>
      <c r="TBW845" s="120"/>
      <c r="TBX845" s="120"/>
      <c r="TBY845" s="120"/>
      <c r="TBZ845" s="120"/>
      <c r="TCA845" s="120"/>
      <c r="TCB845" s="120"/>
      <c r="TCC845" s="120"/>
      <c r="TCD845" s="120"/>
      <c r="TCE845" s="120"/>
      <c r="TCF845" s="120"/>
      <c r="TCG845" s="120"/>
      <c r="TCH845" s="120"/>
      <c r="TCI845" s="120"/>
      <c r="TCJ845" s="120"/>
      <c r="TCK845" s="120"/>
      <c r="TCL845" s="120"/>
      <c r="TCM845" s="120"/>
      <c r="TCN845" s="120"/>
      <c r="TCO845" s="120"/>
      <c r="TCP845" s="120"/>
      <c r="TCQ845" s="120"/>
      <c r="TCR845" s="120"/>
      <c r="TCS845" s="120"/>
      <c r="TCT845" s="120"/>
      <c r="TCU845" s="120"/>
      <c r="TCV845" s="120"/>
      <c r="TCW845" s="120"/>
      <c r="TCX845" s="120"/>
      <c r="TCY845" s="120"/>
      <c r="TCZ845" s="120"/>
      <c r="TDA845" s="120"/>
      <c r="TDB845" s="120"/>
      <c r="TDC845" s="120"/>
      <c r="TDD845" s="120"/>
      <c r="TDE845" s="120"/>
      <c r="TDF845" s="120"/>
      <c r="TDG845" s="120"/>
      <c r="TDH845" s="120"/>
      <c r="TDI845" s="120"/>
      <c r="TDJ845" s="120"/>
      <c r="TDK845" s="120"/>
      <c r="TDL845" s="120"/>
      <c r="TDM845" s="120"/>
      <c r="TDN845" s="120"/>
      <c r="TDO845" s="120"/>
      <c r="TDP845" s="120"/>
      <c r="TDQ845" s="120"/>
      <c r="TDR845" s="120"/>
      <c r="TDS845" s="120"/>
      <c r="TDT845" s="120"/>
      <c r="TDU845" s="120"/>
      <c r="TDV845" s="120"/>
      <c r="TDW845" s="120"/>
      <c r="TDX845" s="120"/>
      <c r="TDY845" s="120"/>
      <c r="TDZ845" s="120"/>
      <c r="TEA845" s="120"/>
      <c r="TEB845" s="120"/>
      <c r="TEC845" s="120"/>
      <c r="TED845" s="120"/>
      <c r="TEE845" s="120"/>
      <c r="TEF845" s="120"/>
      <c r="TEG845" s="120"/>
      <c r="TEH845" s="120"/>
      <c r="TEI845" s="120"/>
      <c r="TEJ845" s="120"/>
      <c r="TEK845" s="120"/>
      <c r="TEL845" s="120"/>
      <c r="TEM845" s="120"/>
      <c r="TEN845" s="120"/>
      <c r="TEO845" s="120"/>
      <c r="TEP845" s="120"/>
      <c r="TEQ845" s="120"/>
      <c r="TER845" s="120"/>
      <c r="TES845" s="120"/>
      <c r="TET845" s="120"/>
      <c r="TEU845" s="120"/>
      <c r="TEV845" s="120"/>
      <c r="TEW845" s="120"/>
      <c r="TEX845" s="120"/>
      <c r="TEY845" s="120"/>
      <c r="TEZ845" s="120"/>
      <c r="TFA845" s="120"/>
      <c r="TFB845" s="120"/>
      <c r="TFC845" s="120"/>
      <c r="TFD845" s="120"/>
      <c r="TFE845" s="120"/>
      <c r="TFF845" s="120"/>
      <c r="TFG845" s="120"/>
      <c r="TFH845" s="120"/>
      <c r="TFI845" s="120"/>
      <c r="TFJ845" s="120"/>
      <c r="TFK845" s="120"/>
      <c r="TFL845" s="120"/>
      <c r="TFM845" s="120"/>
      <c r="TFN845" s="120"/>
      <c r="TFO845" s="120"/>
      <c r="TFP845" s="120"/>
      <c r="TFQ845" s="120"/>
      <c r="TFR845" s="120"/>
      <c r="TFS845" s="120"/>
      <c r="TFT845" s="120"/>
      <c r="TFU845" s="120"/>
      <c r="TFV845" s="120"/>
      <c r="TFW845" s="120"/>
      <c r="TFX845" s="120"/>
      <c r="TFY845" s="120"/>
      <c r="TFZ845" s="120"/>
      <c r="TGA845" s="120"/>
      <c r="TGB845" s="120"/>
      <c r="TGC845" s="120"/>
      <c r="TGD845" s="120"/>
      <c r="TGE845" s="120"/>
      <c r="TGF845" s="120"/>
      <c r="TGG845" s="120"/>
      <c r="TGH845" s="120"/>
      <c r="TGI845" s="120"/>
      <c r="TGJ845" s="120"/>
      <c r="TGK845" s="120"/>
      <c r="TGL845" s="120"/>
      <c r="TGM845" s="120"/>
      <c r="TGN845" s="120"/>
      <c r="TGO845" s="120"/>
      <c r="TGP845" s="120"/>
      <c r="TGQ845" s="120"/>
      <c r="TGR845" s="120"/>
      <c r="TGS845" s="120"/>
      <c r="TGT845" s="120"/>
      <c r="TGU845" s="120"/>
      <c r="TGV845" s="120"/>
      <c r="TGW845" s="120"/>
      <c r="TGX845" s="120"/>
      <c r="TGY845" s="120"/>
      <c r="TGZ845" s="120"/>
      <c r="THA845" s="120"/>
      <c r="THB845" s="120"/>
      <c r="THC845" s="120"/>
      <c r="THD845" s="120"/>
      <c r="THE845" s="120"/>
      <c r="THF845" s="120"/>
      <c r="THG845" s="120"/>
      <c r="THH845" s="120"/>
      <c r="THI845" s="120"/>
      <c r="THJ845" s="120"/>
      <c r="THK845" s="120"/>
      <c r="THL845" s="120"/>
      <c r="THM845" s="120"/>
      <c r="THN845" s="120"/>
      <c r="THO845" s="120"/>
      <c r="THP845" s="120"/>
      <c r="THQ845" s="120"/>
      <c r="THR845" s="120"/>
      <c r="THS845" s="120"/>
      <c r="THT845" s="120"/>
      <c r="THU845" s="120"/>
      <c r="THV845" s="120"/>
      <c r="THW845" s="120"/>
      <c r="THX845" s="120"/>
      <c r="THY845" s="120"/>
      <c r="THZ845" s="120"/>
      <c r="TIA845" s="120"/>
      <c r="TIB845" s="120"/>
      <c r="TIC845" s="120"/>
      <c r="TID845" s="120"/>
      <c r="TIE845" s="120"/>
      <c r="TIF845" s="120"/>
      <c r="TIG845" s="120"/>
      <c r="TIH845" s="120"/>
      <c r="TII845" s="120"/>
      <c r="TIJ845" s="120"/>
      <c r="TIK845" s="120"/>
      <c r="TIL845" s="120"/>
      <c r="TIM845" s="120"/>
      <c r="TIN845" s="120"/>
      <c r="TIO845" s="120"/>
      <c r="TIP845" s="120"/>
      <c r="TIQ845" s="120"/>
      <c r="TIR845" s="120"/>
      <c r="TIS845" s="120"/>
      <c r="TIT845" s="120"/>
      <c r="TIU845" s="120"/>
      <c r="TIV845" s="120"/>
      <c r="TIW845" s="120"/>
      <c r="TIX845" s="120"/>
      <c r="TIY845" s="120"/>
      <c r="TIZ845" s="120"/>
      <c r="TJA845" s="120"/>
      <c r="TJB845" s="120"/>
      <c r="TJC845" s="120"/>
      <c r="TJD845" s="120"/>
      <c r="TJE845" s="120"/>
      <c r="TJF845" s="120"/>
      <c r="TJG845" s="120"/>
      <c r="TJH845" s="120"/>
      <c r="TJI845" s="120"/>
      <c r="TJJ845" s="120"/>
      <c r="TJK845" s="120"/>
      <c r="TJL845" s="120"/>
      <c r="TJM845" s="120"/>
      <c r="TJN845" s="120"/>
      <c r="TJO845" s="120"/>
      <c r="TJP845" s="120"/>
      <c r="TJQ845" s="120"/>
      <c r="TJR845" s="120"/>
      <c r="TJS845" s="120"/>
      <c r="TJT845" s="120"/>
      <c r="TJU845" s="120"/>
      <c r="TJV845" s="120"/>
      <c r="TJW845" s="120"/>
      <c r="TJX845" s="120"/>
      <c r="TJY845" s="120"/>
      <c r="TJZ845" s="120"/>
      <c r="TKA845" s="120"/>
      <c r="TKB845" s="120"/>
      <c r="TKC845" s="120"/>
      <c r="TKD845" s="120"/>
      <c r="TKE845" s="120"/>
      <c r="TKF845" s="120"/>
      <c r="TKG845" s="120"/>
      <c r="TKH845" s="120"/>
      <c r="TKI845" s="120"/>
      <c r="TKJ845" s="120"/>
      <c r="TKK845" s="120"/>
      <c r="TKL845" s="120"/>
      <c r="TKM845" s="120"/>
      <c r="TKN845" s="120"/>
      <c r="TKO845" s="120"/>
      <c r="TKP845" s="120"/>
      <c r="TKQ845" s="120"/>
      <c r="TKR845" s="120"/>
      <c r="TKS845" s="120"/>
      <c r="TKT845" s="120"/>
      <c r="TKU845" s="120"/>
      <c r="TKV845" s="120"/>
      <c r="TKW845" s="120"/>
      <c r="TKX845" s="120"/>
      <c r="TKY845" s="120"/>
      <c r="TKZ845" s="120"/>
      <c r="TLA845" s="120"/>
      <c r="TLB845" s="120"/>
      <c r="TLC845" s="120"/>
      <c r="TLD845" s="120"/>
      <c r="TLE845" s="120"/>
      <c r="TLF845" s="120"/>
      <c r="TLG845" s="120"/>
      <c r="TLH845" s="120"/>
      <c r="TLI845" s="120"/>
      <c r="TLJ845" s="120"/>
      <c r="TLK845" s="120"/>
      <c r="TLL845" s="120"/>
      <c r="TLM845" s="120"/>
      <c r="TLN845" s="120"/>
      <c r="TLO845" s="120"/>
      <c r="TLP845" s="120"/>
      <c r="TLQ845" s="120"/>
      <c r="TLR845" s="120"/>
      <c r="TLS845" s="120"/>
      <c r="TLT845" s="120"/>
      <c r="TLU845" s="120"/>
      <c r="TLV845" s="120"/>
      <c r="TLW845" s="120"/>
      <c r="TLX845" s="120"/>
      <c r="TLY845" s="120"/>
      <c r="TLZ845" s="120"/>
      <c r="TMA845" s="120"/>
      <c r="TMB845" s="120"/>
      <c r="TMC845" s="120"/>
      <c r="TMD845" s="120"/>
      <c r="TME845" s="120"/>
      <c r="TMF845" s="120"/>
      <c r="TMG845" s="120"/>
      <c r="TMH845" s="120"/>
      <c r="TMI845" s="120"/>
      <c r="TMJ845" s="120"/>
      <c r="TMK845" s="120"/>
      <c r="TML845" s="120"/>
      <c r="TMM845" s="120"/>
      <c r="TMN845" s="120"/>
      <c r="TMO845" s="120"/>
      <c r="TMP845" s="120"/>
      <c r="TMQ845" s="120"/>
      <c r="TMR845" s="120"/>
      <c r="TMS845" s="120"/>
      <c r="TMT845" s="120"/>
      <c r="TMU845" s="120"/>
      <c r="TMV845" s="120"/>
      <c r="TMW845" s="120"/>
      <c r="TMX845" s="120"/>
      <c r="TMY845" s="120"/>
      <c r="TMZ845" s="120"/>
      <c r="TNA845" s="120"/>
      <c r="TNB845" s="120"/>
      <c r="TNC845" s="120"/>
      <c r="TND845" s="120"/>
      <c r="TNE845" s="120"/>
      <c r="TNF845" s="120"/>
      <c r="TNG845" s="120"/>
      <c r="TNH845" s="120"/>
      <c r="TNI845" s="120"/>
      <c r="TNJ845" s="120"/>
      <c r="TNK845" s="120"/>
      <c r="TNL845" s="120"/>
      <c r="TNM845" s="120"/>
      <c r="TNN845" s="120"/>
      <c r="TNO845" s="120"/>
      <c r="TNP845" s="120"/>
      <c r="TNQ845" s="120"/>
      <c r="TNR845" s="120"/>
      <c r="TNS845" s="120"/>
      <c r="TNT845" s="120"/>
      <c r="TNU845" s="120"/>
      <c r="TNV845" s="120"/>
      <c r="TNW845" s="120"/>
      <c r="TNX845" s="120"/>
      <c r="TNY845" s="120"/>
      <c r="TNZ845" s="120"/>
      <c r="TOA845" s="120"/>
      <c r="TOB845" s="120"/>
      <c r="TOC845" s="120"/>
      <c r="TOD845" s="120"/>
      <c r="TOE845" s="120"/>
      <c r="TOF845" s="120"/>
      <c r="TOG845" s="120"/>
      <c r="TOH845" s="120"/>
      <c r="TOI845" s="120"/>
      <c r="TOJ845" s="120"/>
      <c r="TOK845" s="120"/>
      <c r="TOL845" s="120"/>
      <c r="TOM845" s="120"/>
      <c r="TON845" s="120"/>
      <c r="TOO845" s="120"/>
      <c r="TOP845" s="120"/>
      <c r="TOQ845" s="120"/>
      <c r="TOR845" s="120"/>
      <c r="TOS845" s="120"/>
      <c r="TOT845" s="120"/>
      <c r="TOU845" s="120"/>
      <c r="TOV845" s="120"/>
      <c r="TOW845" s="120"/>
      <c r="TOX845" s="120"/>
      <c r="TOY845" s="120"/>
      <c r="TOZ845" s="120"/>
      <c r="TPA845" s="120"/>
      <c r="TPB845" s="120"/>
      <c r="TPC845" s="120"/>
      <c r="TPD845" s="120"/>
      <c r="TPE845" s="120"/>
      <c r="TPF845" s="120"/>
      <c r="TPG845" s="120"/>
      <c r="TPH845" s="120"/>
      <c r="TPI845" s="120"/>
      <c r="TPJ845" s="120"/>
      <c r="TPK845" s="120"/>
      <c r="TPL845" s="120"/>
      <c r="TPM845" s="120"/>
      <c r="TPN845" s="120"/>
      <c r="TPO845" s="120"/>
      <c r="TPP845" s="120"/>
      <c r="TPQ845" s="120"/>
      <c r="TPR845" s="120"/>
      <c r="TPS845" s="120"/>
      <c r="TPT845" s="120"/>
      <c r="TPU845" s="120"/>
      <c r="TPV845" s="120"/>
      <c r="TPW845" s="120"/>
      <c r="TPX845" s="120"/>
      <c r="TPY845" s="120"/>
      <c r="TPZ845" s="120"/>
      <c r="TQA845" s="120"/>
      <c r="TQB845" s="120"/>
      <c r="TQC845" s="120"/>
      <c r="TQD845" s="120"/>
      <c r="TQE845" s="120"/>
      <c r="TQF845" s="120"/>
      <c r="TQG845" s="120"/>
      <c r="TQH845" s="120"/>
      <c r="TQI845" s="120"/>
      <c r="TQJ845" s="120"/>
      <c r="TQK845" s="120"/>
      <c r="TQL845" s="120"/>
      <c r="TQM845" s="120"/>
      <c r="TQN845" s="120"/>
      <c r="TQO845" s="120"/>
      <c r="TQP845" s="120"/>
      <c r="TQQ845" s="120"/>
      <c r="TQR845" s="120"/>
      <c r="TQS845" s="120"/>
      <c r="TQT845" s="120"/>
      <c r="TQU845" s="120"/>
      <c r="TQV845" s="120"/>
      <c r="TQW845" s="120"/>
      <c r="TQX845" s="120"/>
      <c r="TQY845" s="120"/>
      <c r="TQZ845" s="120"/>
      <c r="TRA845" s="120"/>
      <c r="TRB845" s="120"/>
      <c r="TRC845" s="120"/>
      <c r="TRD845" s="120"/>
      <c r="TRE845" s="120"/>
      <c r="TRF845" s="120"/>
      <c r="TRG845" s="120"/>
      <c r="TRH845" s="120"/>
      <c r="TRI845" s="120"/>
      <c r="TRJ845" s="120"/>
      <c r="TRK845" s="120"/>
      <c r="TRL845" s="120"/>
      <c r="TRM845" s="120"/>
      <c r="TRN845" s="120"/>
      <c r="TRO845" s="120"/>
      <c r="TRP845" s="120"/>
      <c r="TRQ845" s="120"/>
      <c r="TRR845" s="120"/>
      <c r="TRS845" s="120"/>
      <c r="TRT845" s="120"/>
      <c r="TRU845" s="120"/>
      <c r="TRV845" s="120"/>
      <c r="TRW845" s="120"/>
      <c r="TRX845" s="120"/>
      <c r="TRY845" s="120"/>
      <c r="TRZ845" s="120"/>
      <c r="TSA845" s="120"/>
      <c r="TSB845" s="120"/>
      <c r="TSC845" s="120"/>
      <c r="TSD845" s="120"/>
      <c r="TSE845" s="120"/>
      <c r="TSF845" s="120"/>
      <c r="TSG845" s="120"/>
      <c r="TSH845" s="120"/>
      <c r="TSI845" s="120"/>
      <c r="TSJ845" s="120"/>
      <c r="TSK845" s="120"/>
      <c r="TSL845" s="120"/>
      <c r="TSM845" s="120"/>
      <c r="TSN845" s="120"/>
      <c r="TSO845" s="120"/>
      <c r="TSP845" s="120"/>
      <c r="TSQ845" s="120"/>
      <c r="TSR845" s="120"/>
      <c r="TSS845" s="120"/>
      <c r="TST845" s="120"/>
      <c r="TSU845" s="120"/>
      <c r="TSV845" s="120"/>
      <c r="TSW845" s="120"/>
      <c r="TSX845" s="120"/>
      <c r="TSY845" s="120"/>
      <c r="TSZ845" s="120"/>
      <c r="TTA845" s="120"/>
      <c r="TTB845" s="120"/>
      <c r="TTC845" s="120"/>
      <c r="TTD845" s="120"/>
      <c r="TTE845" s="120"/>
      <c r="TTF845" s="120"/>
      <c r="TTG845" s="120"/>
      <c r="TTH845" s="120"/>
      <c r="TTI845" s="120"/>
      <c r="TTJ845" s="120"/>
      <c r="TTK845" s="120"/>
      <c r="TTL845" s="120"/>
      <c r="TTM845" s="120"/>
      <c r="TTN845" s="120"/>
      <c r="TTO845" s="120"/>
      <c r="TTP845" s="120"/>
      <c r="TTQ845" s="120"/>
      <c r="TTR845" s="120"/>
      <c r="TTS845" s="120"/>
      <c r="TTT845" s="120"/>
      <c r="TTU845" s="120"/>
      <c r="TTV845" s="120"/>
      <c r="TTW845" s="120"/>
      <c r="TTX845" s="120"/>
      <c r="TTY845" s="120"/>
      <c r="TTZ845" s="120"/>
      <c r="TUA845" s="120"/>
      <c r="TUB845" s="120"/>
      <c r="TUC845" s="120"/>
      <c r="TUD845" s="120"/>
      <c r="TUE845" s="120"/>
      <c r="TUF845" s="120"/>
      <c r="TUG845" s="120"/>
      <c r="TUH845" s="120"/>
      <c r="TUI845" s="120"/>
      <c r="TUJ845" s="120"/>
      <c r="TUK845" s="120"/>
      <c r="TUL845" s="120"/>
      <c r="TUM845" s="120"/>
      <c r="TUN845" s="120"/>
      <c r="TUO845" s="120"/>
      <c r="TUP845" s="120"/>
      <c r="TUQ845" s="120"/>
      <c r="TUR845" s="120"/>
      <c r="TUS845" s="120"/>
      <c r="TUT845" s="120"/>
      <c r="TUU845" s="120"/>
      <c r="TUV845" s="120"/>
      <c r="TUW845" s="120"/>
      <c r="TUX845" s="120"/>
      <c r="TUY845" s="120"/>
      <c r="TUZ845" s="120"/>
      <c r="TVA845" s="120"/>
      <c r="TVB845" s="120"/>
      <c r="TVC845" s="120"/>
      <c r="TVD845" s="120"/>
      <c r="TVE845" s="120"/>
      <c r="TVF845" s="120"/>
      <c r="TVG845" s="120"/>
      <c r="TVH845" s="120"/>
      <c r="TVI845" s="120"/>
      <c r="TVJ845" s="120"/>
      <c r="TVK845" s="120"/>
      <c r="TVL845" s="120"/>
      <c r="TVM845" s="120"/>
      <c r="TVN845" s="120"/>
      <c r="TVO845" s="120"/>
      <c r="TVP845" s="120"/>
      <c r="TVQ845" s="120"/>
      <c r="TVR845" s="120"/>
      <c r="TVS845" s="120"/>
      <c r="TVT845" s="120"/>
      <c r="TVU845" s="120"/>
      <c r="TVV845" s="120"/>
      <c r="TVW845" s="120"/>
      <c r="TVX845" s="120"/>
      <c r="TVY845" s="120"/>
      <c r="TVZ845" s="120"/>
      <c r="TWA845" s="120"/>
      <c r="TWB845" s="120"/>
      <c r="TWC845" s="120"/>
      <c r="TWD845" s="120"/>
      <c r="TWE845" s="120"/>
      <c r="TWF845" s="120"/>
      <c r="TWG845" s="120"/>
      <c r="TWH845" s="120"/>
      <c r="TWI845" s="120"/>
      <c r="TWJ845" s="120"/>
      <c r="TWK845" s="120"/>
      <c r="TWL845" s="120"/>
      <c r="TWM845" s="120"/>
      <c r="TWN845" s="120"/>
      <c r="TWO845" s="120"/>
      <c r="TWP845" s="120"/>
      <c r="TWQ845" s="120"/>
      <c r="TWR845" s="120"/>
      <c r="TWS845" s="120"/>
      <c r="TWT845" s="120"/>
      <c r="TWU845" s="120"/>
      <c r="TWV845" s="120"/>
      <c r="TWW845" s="120"/>
      <c r="TWX845" s="120"/>
      <c r="TWY845" s="120"/>
      <c r="TWZ845" s="120"/>
      <c r="TXA845" s="120"/>
      <c r="TXB845" s="120"/>
      <c r="TXC845" s="120"/>
      <c r="TXD845" s="120"/>
      <c r="TXE845" s="120"/>
      <c r="TXF845" s="120"/>
      <c r="TXG845" s="120"/>
      <c r="TXH845" s="120"/>
      <c r="TXI845" s="120"/>
      <c r="TXJ845" s="120"/>
      <c r="TXK845" s="120"/>
      <c r="TXL845" s="120"/>
      <c r="TXM845" s="120"/>
      <c r="TXN845" s="120"/>
      <c r="TXO845" s="120"/>
      <c r="TXP845" s="120"/>
      <c r="TXQ845" s="120"/>
      <c r="TXR845" s="120"/>
      <c r="TXS845" s="120"/>
      <c r="TXT845" s="120"/>
      <c r="TXU845" s="120"/>
      <c r="TXV845" s="120"/>
      <c r="TXW845" s="120"/>
      <c r="TXX845" s="120"/>
      <c r="TXY845" s="120"/>
      <c r="TXZ845" s="120"/>
      <c r="TYA845" s="120"/>
      <c r="TYB845" s="120"/>
      <c r="TYC845" s="120"/>
      <c r="TYD845" s="120"/>
      <c r="TYE845" s="120"/>
      <c r="TYF845" s="120"/>
      <c r="TYG845" s="120"/>
      <c r="TYH845" s="120"/>
      <c r="TYI845" s="120"/>
      <c r="TYJ845" s="120"/>
      <c r="TYK845" s="120"/>
      <c r="TYL845" s="120"/>
      <c r="TYM845" s="120"/>
      <c r="TYN845" s="120"/>
      <c r="TYO845" s="120"/>
      <c r="TYP845" s="120"/>
      <c r="TYQ845" s="120"/>
      <c r="TYR845" s="120"/>
      <c r="TYS845" s="120"/>
      <c r="TYT845" s="120"/>
      <c r="TYU845" s="120"/>
      <c r="TYV845" s="120"/>
      <c r="TYW845" s="120"/>
      <c r="TYX845" s="120"/>
      <c r="TYY845" s="120"/>
      <c r="TYZ845" s="120"/>
      <c r="TZA845" s="120"/>
      <c r="TZB845" s="120"/>
      <c r="TZC845" s="120"/>
      <c r="TZD845" s="120"/>
      <c r="TZE845" s="120"/>
      <c r="TZF845" s="120"/>
      <c r="TZG845" s="120"/>
      <c r="TZH845" s="120"/>
      <c r="TZI845" s="120"/>
      <c r="TZJ845" s="120"/>
      <c r="TZK845" s="120"/>
      <c r="TZL845" s="120"/>
      <c r="TZM845" s="120"/>
      <c r="TZN845" s="120"/>
      <c r="TZO845" s="120"/>
      <c r="TZP845" s="120"/>
      <c r="TZQ845" s="120"/>
      <c r="TZR845" s="120"/>
      <c r="TZS845" s="120"/>
      <c r="TZT845" s="120"/>
      <c r="TZU845" s="120"/>
      <c r="TZV845" s="120"/>
      <c r="TZW845" s="120"/>
      <c r="TZX845" s="120"/>
      <c r="TZY845" s="120"/>
      <c r="TZZ845" s="120"/>
      <c r="UAA845" s="120"/>
      <c r="UAB845" s="120"/>
      <c r="UAC845" s="120"/>
      <c r="UAD845" s="120"/>
      <c r="UAE845" s="120"/>
      <c r="UAF845" s="120"/>
      <c r="UAG845" s="120"/>
      <c r="UAH845" s="120"/>
      <c r="UAI845" s="120"/>
      <c r="UAJ845" s="120"/>
      <c r="UAK845" s="120"/>
      <c r="UAL845" s="120"/>
      <c r="UAM845" s="120"/>
      <c r="UAN845" s="120"/>
      <c r="UAO845" s="120"/>
      <c r="UAP845" s="120"/>
      <c r="UAQ845" s="120"/>
      <c r="UAR845" s="120"/>
      <c r="UAS845" s="120"/>
      <c r="UAT845" s="120"/>
      <c r="UAU845" s="120"/>
      <c r="UAV845" s="120"/>
      <c r="UAW845" s="120"/>
      <c r="UAX845" s="120"/>
      <c r="UAY845" s="120"/>
      <c r="UAZ845" s="120"/>
      <c r="UBA845" s="120"/>
      <c r="UBB845" s="120"/>
      <c r="UBC845" s="120"/>
      <c r="UBD845" s="120"/>
      <c r="UBE845" s="120"/>
      <c r="UBF845" s="120"/>
      <c r="UBG845" s="120"/>
      <c r="UBH845" s="120"/>
      <c r="UBI845" s="120"/>
      <c r="UBJ845" s="120"/>
      <c r="UBK845" s="120"/>
      <c r="UBL845" s="120"/>
      <c r="UBM845" s="120"/>
      <c r="UBN845" s="120"/>
      <c r="UBO845" s="120"/>
      <c r="UBP845" s="120"/>
      <c r="UBQ845" s="120"/>
      <c r="UBR845" s="120"/>
      <c r="UBS845" s="120"/>
      <c r="UBT845" s="120"/>
      <c r="UBU845" s="120"/>
      <c r="UBV845" s="120"/>
      <c r="UBW845" s="120"/>
      <c r="UBX845" s="120"/>
      <c r="UBY845" s="120"/>
      <c r="UBZ845" s="120"/>
      <c r="UCA845" s="120"/>
      <c r="UCB845" s="120"/>
      <c r="UCC845" s="120"/>
      <c r="UCD845" s="120"/>
      <c r="UCE845" s="120"/>
      <c r="UCF845" s="120"/>
      <c r="UCG845" s="120"/>
      <c r="UCH845" s="120"/>
      <c r="UCI845" s="120"/>
      <c r="UCJ845" s="120"/>
      <c r="UCK845" s="120"/>
      <c r="UCL845" s="120"/>
      <c r="UCM845" s="120"/>
      <c r="UCN845" s="120"/>
      <c r="UCO845" s="120"/>
      <c r="UCP845" s="120"/>
      <c r="UCQ845" s="120"/>
      <c r="UCR845" s="120"/>
      <c r="UCS845" s="120"/>
      <c r="UCT845" s="120"/>
      <c r="UCU845" s="120"/>
      <c r="UCV845" s="120"/>
      <c r="UCW845" s="120"/>
      <c r="UCX845" s="120"/>
      <c r="UCY845" s="120"/>
      <c r="UCZ845" s="120"/>
      <c r="UDA845" s="120"/>
      <c r="UDB845" s="120"/>
      <c r="UDC845" s="120"/>
      <c r="UDD845" s="120"/>
      <c r="UDE845" s="120"/>
      <c r="UDF845" s="120"/>
      <c r="UDG845" s="120"/>
      <c r="UDH845" s="120"/>
      <c r="UDI845" s="120"/>
      <c r="UDJ845" s="120"/>
      <c r="UDK845" s="120"/>
      <c r="UDL845" s="120"/>
      <c r="UDM845" s="120"/>
      <c r="UDN845" s="120"/>
      <c r="UDO845" s="120"/>
      <c r="UDP845" s="120"/>
      <c r="UDQ845" s="120"/>
      <c r="UDR845" s="120"/>
      <c r="UDS845" s="120"/>
      <c r="UDT845" s="120"/>
      <c r="UDU845" s="120"/>
      <c r="UDV845" s="120"/>
      <c r="UDW845" s="120"/>
      <c r="UDX845" s="120"/>
      <c r="UDY845" s="120"/>
      <c r="UDZ845" s="120"/>
      <c r="UEA845" s="120"/>
      <c r="UEB845" s="120"/>
      <c r="UEC845" s="120"/>
      <c r="UED845" s="120"/>
      <c r="UEE845" s="120"/>
      <c r="UEF845" s="120"/>
      <c r="UEG845" s="120"/>
      <c r="UEH845" s="120"/>
      <c r="UEI845" s="120"/>
      <c r="UEJ845" s="120"/>
      <c r="UEK845" s="120"/>
      <c r="UEL845" s="120"/>
      <c r="UEM845" s="120"/>
      <c r="UEN845" s="120"/>
      <c r="UEO845" s="120"/>
      <c r="UEP845" s="120"/>
      <c r="UEQ845" s="120"/>
      <c r="UER845" s="120"/>
      <c r="UES845" s="120"/>
      <c r="UET845" s="120"/>
      <c r="UEU845" s="120"/>
      <c r="UEV845" s="120"/>
      <c r="UEW845" s="120"/>
      <c r="UEX845" s="120"/>
      <c r="UEY845" s="120"/>
      <c r="UEZ845" s="120"/>
      <c r="UFA845" s="120"/>
      <c r="UFB845" s="120"/>
      <c r="UFC845" s="120"/>
      <c r="UFD845" s="120"/>
      <c r="UFE845" s="120"/>
      <c r="UFF845" s="120"/>
      <c r="UFG845" s="120"/>
      <c r="UFH845" s="120"/>
      <c r="UFI845" s="120"/>
      <c r="UFJ845" s="120"/>
      <c r="UFK845" s="120"/>
      <c r="UFL845" s="120"/>
      <c r="UFM845" s="120"/>
      <c r="UFN845" s="120"/>
      <c r="UFO845" s="120"/>
      <c r="UFP845" s="120"/>
      <c r="UFQ845" s="120"/>
      <c r="UFR845" s="120"/>
      <c r="UFS845" s="120"/>
      <c r="UFT845" s="120"/>
      <c r="UFU845" s="120"/>
      <c r="UFV845" s="120"/>
      <c r="UFW845" s="120"/>
      <c r="UFX845" s="120"/>
      <c r="UFY845" s="120"/>
      <c r="UFZ845" s="120"/>
      <c r="UGA845" s="120"/>
      <c r="UGB845" s="120"/>
      <c r="UGC845" s="120"/>
      <c r="UGD845" s="120"/>
      <c r="UGE845" s="120"/>
      <c r="UGF845" s="120"/>
      <c r="UGG845" s="120"/>
      <c r="UGH845" s="120"/>
      <c r="UGI845" s="120"/>
      <c r="UGJ845" s="120"/>
      <c r="UGK845" s="120"/>
      <c r="UGL845" s="120"/>
      <c r="UGM845" s="120"/>
      <c r="UGN845" s="120"/>
      <c r="UGO845" s="120"/>
      <c r="UGP845" s="120"/>
      <c r="UGQ845" s="120"/>
      <c r="UGR845" s="120"/>
      <c r="UGS845" s="120"/>
      <c r="UGT845" s="120"/>
      <c r="UGU845" s="120"/>
      <c r="UGV845" s="120"/>
      <c r="UGW845" s="120"/>
      <c r="UGX845" s="120"/>
      <c r="UGY845" s="120"/>
      <c r="UGZ845" s="120"/>
      <c r="UHA845" s="120"/>
      <c r="UHB845" s="120"/>
      <c r="UHC845" s="120"/>
      <c r="UHD845" s="120"/>
      <c r="UHE845" s="120"/>
      <c r="UHF845" s="120"/>
      <c r="UHG845" s="120"/>
      <c r="UHH845" s="120"/>
      <c r="UHI845" s="120"/>
      <c r="UHJ845" s="120"/>
      <c r="UHK845" s="120"/>
      <c r="UHL845" s="120"/>
      <c r="UHM845" s="120"/>
      <c r="UHN845" s="120"/>
      <c r="UHO845" s="120"/>
      <c r="UHP845" s="120"/>
      <c r="UHQ845" s="120"/>
      <c r="UHR845" s="120"/>
      <c r="UHS845" s="120"/>
      <c r="UHT845" s="120"/>
      <c r="UHU845" s="120"/>
      <c r="UHV845" s="120"/>
      <c r="UHW845" s="120"/>
      <c r="UHX845" s="120"/>
      <c r="UHY845" s="120"/>
      <c r="UHZ845" s="120"/>
      <c r="UIA845" s="120"/>
      <c r="UIB845" s="120"/>
      <c r="UIC845" s="120"/>
      <c r="UID845" s="120"/>
      <c r="UIE845" s="120"/>
      <c r="UIF845" s="120"/>
      <c r="UIG845" s="120"/>
      <c r="UIH845" s="120"/>
      <c r="UII845" s="120"/>
      <c r="UIJ845" s="120"/>
      <c r="UIK845" s="120"/>
      <c r="UIL845" s="120"/>
      <c r="UIM845" s="120"/>
      <c r="UIN845" s="120"/>
      <c r="UIO845" s="120"/>
      <c r="UIP845" s="120"/>
      <c r="UIQ845" s="120"/>
      <c r="UIR845" s="120"/>
      <c r="UIS845" s="120"/>
      <c r="UIT845" s="120"/>
      <c r="UIU845" s="120"/>
      <c r="UIV845" s="120"/>
      <c r="UIW845" s="120"/>
      <c r="UIX845" s="120"/>
      <c r="UIY845" s="120"/>
      <c r="UIZ845" s="120"/>
      <c r="UJA845" s="120"/>
      <c r="UJB845" s="120"/>
      <c r="UJC845" s="120"/>
      <c r="UJD845" s="120"/>
      <c r="UJE845" s="120"/>
      <c r="UJF845" s="120"/>
      <c r="UJG845" s="120"/>
      <c r="UJH845" s="120"/>
      <c r="UJI845" s="120"/>
      <c r="UJJ845" s="120"/>
      <c r="UJK845" s="120"/>
      <c r="UJL845" s="120"/>
      <c r="UJM845" s="120"/>
      <c r="UJN845" s="120"/>
      <c r="UJO845" s="120"/>
      <c r="UJP845" s="120"/>
      <c r="UJQ845" s="120"/>
      <c r="UJR845" s="120"/>
      <c r="UJS845" s="120"/>
      <c r="UJT845" s="120"/>
      <c r="UJU845" s="120"/>
      <c r="UJV845" s="120"/>
      <c r="UJW845" s="120"/>
      <c r="UJX845" s="120"/>
      <c r="UJY845" s="120"/>
      <c r="UJZ845" s="120"/>
      <c r="UKA845" s="120"/>
      <c r="UKB845" s="120"/>
      <c r="UKC845" s="120"/>
      <c r="UKD845" s="120"/>
      <c r="UKE845" s="120"/>
      <c r="UKF845" s="120"/>
      <c r="UKG845" s="120"/>
      <c r="UKH845" s="120"/>
      <c r="UKI845" s="120"/>
      <c r="UKJ845" s="120"/>
      <c r="UKK845" s="120"/>
      <c r="UKL845" s="120"/>
      <c r="UKM845" s="120"/>
      <c r="UKN845" s="120"/>
      <c r="UKO845" s="120"/>
      <c r="UKP845" s="120"/>
      <c r="UKQ845" s="120"/>
      <c r="UKR845" s="120"/>
      <c r="UKS845" s="120"/>
      <c r="UKT845" s="120"/>
      <c r="UKU845" s="120"/>
      <c r="UKV845" s="120"/>
      <c r="UKW845" s="120"/>
      <c r="UKX845" s="120"/>
      <c r="UKY845" s="120"/>
      <c r="UKZ845" s="120"/>
      <c r="ULA845" s="120"/>
      <c r="ULB845" s="120"/>
      <c r="ULC845" s="120"/>
      <c r="ULD845" s="120"/>
      <c r="ULE845" s="120"/>
      <c r="ULF845" s="120"/>
      <c r="ULG845" s="120"/>
      <c r="ULH845" s="120"/>
      <c r="ULI845" s="120"/>
      <c r="ULJ845" s="120"/>
      <c r="ULK845" s="120"/>
      <c r="ULL845" s="120"/>
      <c r="ULM845" s="120"/>
      <c r="ULN845" s="120"/>
      <c r="ULO845" s="120"/>
      <c r="ULP845" s="120"/>
      <c r="ULQ845" s="120"/>
      <c r="ULR845" s="120"/>
      <c r="ULS845" s="120"/>
      <c r="ULT845" s="120"/>
      <c r="ULU845" s="120"/>
      <c r="ULV845" s="120"/>
      <c r="ULW845" s="120"/>
      <c r="ULX845" s="120"/>
      <c r="ULY845" s="120"/>
      <c r="ULZ845" s="120"/>
      <c r="UMA845" s="120"/>
      <c r="UMB845" s="120"/>
      <c r="UMC845" s="120"/>
      <c r="UMD845" s="120"/>
      <c r="UME845" s="120"/>
      <c r="UMF845" s="120"/>
      <c r="UMG845" s="120"/>
      <c r="UMH845" s="120"/>
      <c r="UMI845" s="120"/>
      <c r="UMJ845" s="120"/>
      <c r="UMK845" s="120"/>
      <c r="UML845" s="120"/>
      <c r="UMM845" s="120"/>
      <c r="UMN845" s="120"/>
      <c r="UMO845" s="120"/>
      <c r="UMP845" s="120"/>
      <c r="UMQ845" s="120"/>
      <c r="UMR845" s="120"/>
      <c r="UMS845" s="120"/>
      <c r="UMT845" s="120"/>
      <c r="UMU845" s="120"/>
      <c r="UMV845" s="120"/>
      <c r="UMW845" s="120"/>
      <c r="UMX845" s="120"/>
      <c r="UMY845" s="120"/>
      <c r="UMZ845" s="120"/>
      <c r="UNA845" s="120"/>
      <c r="UNB845" s="120"/>
      <c r="UNC845" s="120"/>
      <c r="UND845" s="120"/>
      <c r="UNE845" s="120"/>
      <c r="UNF845" s="120"/>
      <c r="UNG845" s="120"/>
      <c r="UNH845" s="120"/>
      <c r="UNI845" s="120"/>
      <c r="UNJ845" s="120"/>
      <c r="UNK845" s="120"/>
      <c r="UNL845" s="120"/>
      <c r="UNM845" s="120"/>
      <c r="UNN845" s="120"/>
      <c r="UNO845" s="120"/>
      <c r="UNP845" s="120"/>
      <c r="UNQ845" s="120"/>
      <c r="UNR845" s="120"/>
      <c r="UNS845" s="120"/>
      <c r="UNT845" s="120"/>
      <c r="UNU845" s="120"/>
      <c r="UNV845" s="120"/>
      <c r="UNW845" s="120"/>
      <c r="UNX845" s="120"/>
      <c r="UNY845" s="120"/>
      <c r="UNZ845" s="120"/>
      <c r="UOA845" s="120"/>
      <c r="UOB845" s="120"/>
      <c r="UOC845" s="120"/>
      <c r="UOD845" s="120"/>
      <c r="UOE845" s="120"/>
      <c r="UOF845" s="120"/>
      <c r="UOG845" s="120"/>
      <c r="UOH845" s="120"/>
      <c r="UOI845" s="120"/>
      <c r="UOJ845" s="120"/>
      <c r="UOK845" s="120"/>
      <c r="UOL845" s="120"/>
      <c r="UOM845" s="120"/>
      <c r="UON845" s="120"/>
      <c r="UOO845" s="120"/>
      <c r="UOP845" s="120"/>
      <c r="UOQ845" s="120"/>
      <c r="UOR845" s="120"/>
      <c r="UOS845" s="120"/>
      <c r="UOT845" s="120"/>
      <c r="UOU845" s="120"/>
      <c r="UOV845" s="120"/>
      <c r="UOW845" s="120"/>
      <c r="UOX845" s="120"/>
      <c r="UOY845" s="120"/>
      <c r="UOZ845" s="120"/>
      <c r="UPA845" s="120"/>
      <c r="UPB845" s="120"/>
      <c r="UPC845" s="120"/>
      <c r="UPD845" s="120"/>
      <c r="UPE845" s="120"/>
      <c r="UPF845" s="120"/>
      <c r="UPG845" s="120"/>
      <c r="UPH845" s="120"/>
      <c r="UPI845" s="120"/>
      <c r="UPJ845" s="120"/>
      <c r="UPK845" s="120"/>
      <c r="UPL845" s="120"/>
      <c r="UPM845" s="120"/>
      <c r="UPN845" s="120"/>
      <c r="UPO845" s="120"/>
      <c r="UPP845" s="120"/>
      <c r="UPQ845" s="120"/>
      <c r="UPR845" s="120"/>
      <c r="UPS845" s="120"/>
      <c r="UPT845" s="120"/>
      <c r="UPU845" s="120"/>
      <c r="UPV845" s="120"/>
      <c r="UPW845" s="120"/>
      <c r="UPX845" s="120"/>
      <c r="UPY845" s="120"/>
      <c r="UPZ845" s="120"/>
      <c r="UQA845" s="120"/>
      <c r="UQB845" s="120"/>
      <c r="UQC845" s="120"/>
      <c r="UQD845" s="120"/>
      <c r="UQE845" s="120"/>
      <c r="UQF845" s="120"/>
      <c r="UQG845" s="120"/>
      <c r="UQH845" s="120"/>
      <c r="UQI845" s="120"/>
      <c r="UQJ845" s="120"/>
      <c r="UQK845" s="120"/>
      <c r="UQL845" s="120"/>
      <c r="UQM845" s="120"/>
      <c r="UQN845" s="120"/>
      <c r="UQO845" s="120"/>
      <c r="UQP845" s="120"/>
      <c r="UQQ845" s="120"/>
      <c r="UQR845" s="120"/>
      <c r="UQS845" s="120"/>
      <c r="UQT845" s="120"/>
      <c r="UQU845" s="120"/>
      <c r="UQV845" s="120"/>
      <c r="UQW845" s="120"/>
      <c r="UQX845" s="120"/>
      <c r="UQY845" s="120"/>
      <c r="UQZ845" s="120"/>
      <c r="URA845" s="120"/>
      <c r="URB845" s="120"/>
      <c r="URC845" s="120"/>
      <c r="URD845" s="120"/>
      <c r="URE845" s="120"/>
      <c r="URF845" s="120"/>
      <c r="URG845" s="120"/>
      <c r="URH845" s="120"/>
      <c r="URI845" s="120"/>
      <c r="URJ845" s="120"/>
      <c r="URK845" s="120"/>
      <c r="URL845" s="120"/>
      <c r="URM845" s="120"/>
      <c r="URN845" s="120"/>
      <c r="URO845" s="120"/>
      <c r="URP845" s="120"/>
      <c r="URQ845" s="120"/>
      <c r="URR845" s="120"/>
      <c r="URS845" s="120"/>
      <c r="URT845" s="120"/>
      <c r="URU845" s="120"/>
      <c r="URV845" s="120"/>
      <c r="URW845" s="120"/>
      <c r="URX845" s="120"/>
      <c r="URY845" s="120"/>
      <c r="URZ845" s="120"/>
      <c r="USA845" s="120"/>
      <c r="USB845" s="120"/>
      <c r="USC845" s="120"/>
      <c r="USD845" s="120"/>
      <c r="USE845" s="120"/>
      <c r="USF845" s="120"/>
      <c r="USG845" s="120"/>
      <c r="USH845" s="120"/>
      <c r="USI845" s="120"/>
      <c r="USJ845" s="120"/>
      <c r="USK845" s="120"/>
      <c r="USL845" s="120"/>
      <c r="USM845" s="120"/>
      <c r="USN845" s="120"/>
      <c r="USO845" s="120"/>
      <c r="USP845" s="120"/>
      <c r="USQ845" s="120"/>
      <c r="USR845" s="120"/>
      <c r="USS845" s="120"/>
      <c r="UST845" s="120"/>
      <c r="USU845" s="120"/>
      <c r="USV845" s="120"/>
      <c r="USW845" s="120"/>
      <c r="USX845" s="120"/>
      <c r="USY845" s="120"/>
      <c r="USZ845" s="120"/>
      <c r="UTA845" s="120"/>
      <c r="UTB845" s="120"/>
      <c r="UTC845" s="120"/>
      <c r="UTD845" s="120"/>
      <c r="UTE845" s="120"/>
      <c r="UTF845" s="120"/>
      <c r="UTG845" s="120"/>
      <c r="UTH845" s="120"/>
      <c r="UTI845" s="120"/>
      <c r="UTJ845" s="120"/>
      <c r="UTK845" s="120"/>
      <c r="UTL845" s="120"/>
      <c r="UTM845" s="120"/>
      <c r="UTN845" s="120"/>
      <c r="UTO845" s="120"/>
      <c r="UTP845" s="120"/>
      <c r="UTQ845" s="120"/>
      <c r="UTR845" s="120"/>
      <c r="UTS845" s="120"/>
      <c r="UTT845" s="120"/>
      <c r="UTU845" s="120"/>
      <c r="UTV845" s="120"/>
      <c r="UTW845" s="120"/>
      <c r="UTX845" s="120"/>
      <c r="UTY845" s="120"/>
      <c r="UTZ845" s="120"/>
      <c r="UUA845" s="120"/>
      <c r="UUB845" s="120"/>
      <c r="UUC845" s="120"/>
      <c r="UUD845" s="120"/>
      <c r="UUE845" s="120"/>
      <c r="UUF845" s="120"/>
      <c r="UUG845" s="120"/>
      <c r="UUH845" s="120"/>
      <c r="UUI845" s="120"/>
      <c r="UUJ845" s="120"/>
      <c r="UUK845" s="120"/>
      <c r="UUL845" s="120"/>
      <c r="UUM845" s="120"/>
      <c r="UUN845" s="120"/>
      <c r="UUO845" s="120"/>
      <c r="UUP845" s="120"/>
      <c r="UUQ845" s="120"/>
      <c r="UUR845" s="120"/>
      <c r="UUS845" s="120"/>
      <c r="UUT845" s="120"/>
      <c r="UUU845" s="120"/>
      <c r="UUV845" s="120"/>
      <c r="UUW845" s="120"/>
      <c r="UUX845" s="120"/>
      <c r="UUY845" s="120"/>
      <c r="UUZ845" s="120"/>
      <c r="UVA845" s="120"/>
      <c r="UVB845" s="120"/>
      <c r="UVC845" s="120"/>
      <c r="UVD845" s="120"/>
      <c r="UVE845" s="120"/>
      <c r="UVF845" s="120"/>
      <c r="UVG845" s="120"/>
      <c r="UVH845" s="120"/>
      <c r="UVI845" s="120"/>
      <c r="UVJ845" s="120"/>
      <c r="UVK845" s="120"/>
      <c r="UVL845" s="120"/>
      <c r="UVM845" s="120"/>
      <c r="UVN845" s="120"/>
      <c r="UVO845" s="120"/>
      <c r="UVP845" s="120"/>
      <c r="UVQ845" s="120"/>
      <c r="UVR845" s="120"/>
      <c r="UVS845" s="120"/>
      <c r="UVT845" s="120"/>
      <c r="UVU845" s="120"/>
      <c r="UVV845" s="120"/>
      <c r="UVW845" s="120"/>
      <c r="UVX845" s="120"/>
      <c r="UVY845" s="120"/>
      <c r="UVZ845" s="120"/>
      <c r="UWA845" s="120"/>
      <c r="UWB845" s="120"/>
      <c r="UWC845" s="120"/>
      <c r="UWD845" s="120"/>
      <c r="UWE845" s="120"/>
      <c r="UWF845" s="120"/>
      <c r="UWG845" s="120"/>
      <c r="UWH845" s="120"/>
      <c r="UWI845" s="120"/>
      <c r="UWJ845" s="120"/>
      <c r="UWK845" s="120"/>
      <c r="UWL845" s="120"/>
      <c r="UWM845" s="120"/>
      <c r="UWN845" s="120"/>
      <c r="UWO845" s="120"/>
      <c r="UWP845" s="120"/>
      <c r="UWQ845" s="120"/>
      <c r="UWR845" s="120"/>
      <c r="UWS845" s="120"/>
      <c r="UWT845" s="120"/>
      <c r="UWU845" s="120"/>
      <c r="UWV845" s="120"/>
      <c r="UWW845" s="120"/>
      <c r="UWX845" s="120"/>
      <c r="UWY845" s="120"/>
      <c r="UWZ845" s="120"/>
      <c r="UXA845" s="120"/>
      <c r="UXB845" s="120"/>
      <c r="UXC845" s="120"/>
      <c r="UXD845" s="120"/>
      <c r="UXE845" s="120"/>
      <c r="UXF845" s="120"/>
      <c r="UXG845" s="120"/>
      <c r="UXH845" s="120"/>
      <c r="UXI845" s="120"/>
      <c r="UXJ845" s="120"/>
      <c r="UXK845" s="120"/>
      <c r="UXL845" s="120"/>
      <c r="UXM845" s="120"/>
      <c r="UXN845" s="120"/>
      <c r="UXO845" s="120"/>
      <c r="UXP845" s="120"/>
      <c r="UXQ845" s="120"/>
      <c r="UXR845" s="120"/>
      <c r="UXS845" s="120"/>
      <c r="UXT845" s="120"/>
      <c r="UXU845" s="120"/>
      <c r="UXV845" s="120"/>
      <c r="UXW845" s="120"/>
      <c r="UXX845" s="120"/>
      <c r="UXY845" s="120"/>
      <c r="UXZ845" s="120"/>
      <c r="UYA845" s="120"/>
      <c r="UYB845" s="120"/>
      <c r="UYC845" s="120"/>
      <c r="UYD845" s="120"/>
      <c r="UYE845" s="120"/>
      <c r="UYF845" s="120"/>
      <c r="UYG845" s="120"/>
      <c r="UYH845" s="120"/>
      <c r="UYI845" s="120"/>
      <c r="UYJ845" s="120"/>
      <c r="UYK845" s="120"/>
      <c r="UYL845" s="120"/>
      <c r="UYM845" s="120"/>
      <c r="UYN845" s="120"/>
      <c r="UYO845" s="120"/>
      <c r="UYP845" s="120"/>
      <c r="UYQ845" s="120"/>
      <c r="UYR845" s="120"/>
      <c r="UYS845" s="120"/>
      <c r="UYT845" s="120"/>
      <c r="UYU845" s="120"/>
      <c r="UYV845" s="120"/>
      <c r="UYW845" s="120"/>
      <c r="UYX845" s="120"/>
      <c r="UYY845" s="120"/>
      <c r="UYZ845" s="120"/>
      <c r="UZA845" s="120"/>
      <c r="UZB845" s="120"/>
      <c r="UZC845" s="120"/>
      <c r="UZD845" s="120"/>
      <c r="UZE845" s="120"/>
      <c r="UZF845" s="120"/>
      <c r="UZG845" s="120"/>
      <c r="UZH845" s="120"/>
      <c r="UZI845" s="120"/>
      <c r="UZJ845" s="120"/>
      <c r="UZK845" s="120"/>
      <c r="UZL845" s="120"/>
      <c r="UZM845" s="120"/>
      <c r="UZN845" s="120"/>
      <c r="UZO845" s="120"/>
      <c r="UZP845" s="120"/>
      <c r="UZQ845" s="120"/>
      <c r="UZR845" s="120"/>
      <c r="UZS845" s="120"/>
      <c r="UZT845" s="120"/>
      <c r="UZU845" s="120"/>
      <c r="UZV845" s="120"/>
      <c r="UZW845" s="120"/>
      <c r="UZX845" s="120"/>
      <c r="UZY845" s="120"/>
      <c r="UZZ845" s="120"/>
      <c r="VAA845" s="120"/>
      <c r="VAB845" s="120"/>
      <c r="VAC845" s="120"/>
      <c r="VAD845" s="120"/>
      <c r="VAE845" s="120"/>
      <c r="VAF845" s="120"/>
      <c r="VAG845" s="120"/>
      <c r="VAH845" s="120"/>
      <c r="VAI845" s="120"/>
      <c r="VAJ845" s="120"/>
      <c r="VAK845" s="120"/>
      <c r="VAL845" s="120"/>
      <c r="VAM845" s="120"/>
      <c r="VAN845" s="120"/>
      <c r="VAO845" s="120"/>
      <c r="VAP845" s="120"/>
      <c r="VAQ845" s="120"/>
      <c r="VAR845" s="120"/>
      <c r="VAS845" s="120"/>
      <c r="VAT845" s="120"/>
      <c r="VAU845" s="120"/>
      <c r="VAV845" s="120"/>
      <c r="VAW845" s="120"/>
      <c r="VAX845" s="120"/>
      <c r="VAY845" s="120"/>
      <c r="VAZ845" s="120"/>
      <c r="VBA845" s="120"/>
      <c r="VBB845" s="120"/>
      <c r="VBC845" s="120"/>
      <c r="VBD845" s="120"/>
      <c r="VBE845" s="120"/>
      <c r="VBF845" s="120"/>
      <c r="VBG845" s="120"/>
      <c r="VBH845" s="120"/>
      <c r="VBI845" s="120"/>
      <c r="VBJ845" s="120"/>
      <c r="VBK845" s="120"/>
      <c r="VBL845" s="120"/>
      <c r="VBM845" s="120"/>
      <c r="VBN845" s="120"/>
      <c r="VBO845" s="120"/>
      <c r="VBP845" s="120"/>
      <c r="VBQ845" s="120"/>
      <c r="VBR845" s="120"/>
      <c r="VBS845" s="120"/>
      <c r="VBT845" s="120"/>
      <c r="VBU845" s="120"/>
      <c r="VBV845" s="120"/>
      <c r="VBW845" s="120"/>
      <c r="VBX845" s="120"/>
      <c r="VBY845" s="120"/>
      <c r="VBZ845" s="120"/>
      <c r="VCA845" s="120"/>
      <c r="VCB845" s="120"/>
      <c r="VCC845" s="120"/>
      <c r="VCD845" s="120"/>
      <c r="VCE845" s="120"/>
      <c r="VCF845" s="120"/>
      <c r="VCG845" s="120"/>
      <c r="VCH845" s="120"/>
      <c r="VCI845" s="120"/>
      <c r="VCJ845" s="120"/>
      <c r="VCK845" s="120"/>
      <c r="VCL845" s="120"/>
      <c r="VCM845" s="120"/>
      <c r="VCN845" s="120"/>
      <c r="VCO845" s="120"/>
      <c r="VCP845" s="120"/>
      <c r="VCQ845" s="120"/>
      <c r="VCR845" s="120"/>
      <c r="VCS845" s="120"/>
      <c r="VCT845" s="120"/>
      <c r="VCU845" s="120"/>
      <c r="VCV845" s="120"/>
      <c r="VCW845" s="120"/>
      <c r="VCX845" s="120"/>
      <c r="VCY845" s="120"/>
      <c r="VCZ845" s="120"/>
      <c r="VDA845" s="120"/>
      <c r="VDB845" s="120"/>
      <c r="VDC845" s="120"/>
      <c r="VDD845" s="120"/>
      <c r="VDE845" s="120"/>
      <c r="VDF845" s="120"/>
      <c r="VDG845" s="120"/>
      <c r="VDH845" s="120"/>
      <c r="VDI845" s="120"/>
      <c r="VDJ845" s="120"/>
      <c r="VDK845" s="120"/>
      <c r="VDL845" s="120"/>
      <c r="VDM845" s="120"/>
      <c r="VDN845" s="120"/>
      <c r="VDO845" s="120"/>
      <c r="VDP845" s="120"/>
      <c r="VDQ845" s="120"/>
      <c r="VDR845" s="120"/>
      <c r="VDS845" s="120"/>
      <c r="VDT845" s="120"/>
      <c r="VDU845" s="120"/>
      <c r="VDV845" s="120"/>
      <c r="VDW845" s="120"/>
      <c r="VDX845" s="120"/>
      <c r="VDY845" s="120"/>
      <c r="VDZ845" s="120"/>
      <c r="VEA845" s="120"/>
      <c r="VEB845" s="120"/>
      <c r="VEC845" s="120"/>
      <c r="VED845" s="120"/>
      <c r="VEE845" s="120"/>
      <c r="VEF845" s="120"/>
      <c r="VEG845" s="120"/>
      <c r="VEH845" s="120"/>
      <c r="VEI845" s="120"/>
      <c r="VEJ845" s="120"/>
      <c r="VEK845" s="120"/>
      <c r="VEL845" s="120"/>
      <c r="VEM845" s="120"/>
      <c r="VEN845" s="120"/>
      <c r="VEO845" s="120"/>
      <c r="VEP845" s="120"/>
      <c r="VEQ845" s="120"/>
      <c r="VER845" s="120"/>
      <c r="VES845" s="120"/>
      <c r="VET845" s="120"/>
      <c r="VEU845" s="120"/>
      <c r="VEV845" s="120"/>
      <c r="VEW845" s="120"/>
      <c r="VEX845" s="120"/>
      <c r="VEY845" s="120"/>
      <c r="VEZ845" s="120"/>
      <c r="VFA845" s="120"/>
      <c r="VFB845" s="120"/>
      <c r="VFC845" s="120"/>
      <c r="VFD845" s="120"/>
      <c r="VFE845" s="120"/>
      <c r="VFF845" s="120"/>
      <c r="VFG845" s="120"/>
      <c r="VFH845" s="120"/>
      <c r="VFI845" s="120"/>
      <c r="VFJ845" s="120"/>
      <c r="VFK845" s="120"/>
      <c r="VFL845" s="120"/>
      <c r="VFM845" s="120"/>
      <c r="VFN845" s="120"/>
      <c r="VFO845" s="120"/>
      <c r="VFP845" s="120"/>
      <c r="VFQ845" s="120"/>
      <c r="VFR845" s="120"/>
      <c r="VFS845" s="120"/>
      <c r="VFT845" s="120"/>
      <c r="VFU845" s="120"/>
      <c r="VFV845" s="120"/>
      <c r="VFW845" s="120"/>
      <c r="VFX845" s="120"/>
      <c r="VFY845" s="120"/>
      <c r="VFZ845" s="120"/>
      <c r="VGA845" s="120"/>
      <c r="VGB845" s="120"/>
      <c r="VGC845" s="120"/>
      <c r="VGD845" s="120"/>
      <c r="VGE845" s="120"/>
      <c r="VGF845" s="120"/>
      <c r="VGG845" s="120"/>
      <c r="VGH845" s="120"/>
      <c r="VGI845" s="120"/>
      <c r="VGJ845" s="120"/>
      <c r="VGK845" s="120"/>
      <c r="VGL845" s="120"/>
      <c r="VGM845" s="120"/>
      <c r="VGN845" s="120"/>
      <c r="VGO845" s="120"/>
      <c r="VGP845" s="120"/>
      <c r="VGQ845" s="120"/>
      <c r="VGR845" s="120"/>
      <c r="VGS845" s="120"/>
      <c r="VGT845" s="120"/>
      <c r="VGU845" s="120"/>
      <c r="VGV845" s="120"/>
      <c r="VGW845" s="120"/>
      <c r="VGX845" s="120"/>
      <c r="VGY845" s="120"/>
      <c r="VGZ845" s="120"/>
      <c r="VHA845" s="120"/>
      <c r="VHB845" s="120"/>
      <c r="VHC845" s="120"/>
      <c r="VHD845" s="120"/>
      <c r="VHE845" s="120"/>
      <c r="VHF845" s="120"/>
      <c r="VHG845" s="120"/>
      <c r="VHH845" s="120"/>
      <c r="VHI845" s="120"/>
      <c r="VHJ845" s="120"/>
      <c r="VHK845" s="120"/>
      <c r="VHL845" s="120"/>
      <c r="VHM845" s="120"/>
      <c r="VHN845" s="120"/>
      <c r="VHO845" s="120"/>
      <c r="VHP845" s="120"/>
      <c r="VHQ845" s="120"/>
      <c r="VHR845" s="120"/>
      <c r="VHS845" s="120"/>
      <c r="VHT845" s="120"/>
      <c r="VHU845" s="120"/>
      <c r="VHV845" s="120"/>
      <c r="VHW845" s="120"/>
      <c r="VHX845" s="120"/>
      <c r="VHY845" s="120"/>
      <c r="VHZ845" s="120"/>
      <c r="VIA845" s="120"/>
      <c r="VIB845" s="120"/>
      <c r="VIC845" s="120"/>
      <c r="VID845" s="120"/>
      <c r="VIE845" s="120"/>
      <c r="VIF845" s="120"/>
      <c r="VIG845" s="120"/>
      <c r="VIH845" s="120"/>
      <c r="VII845" s="120"/>
      <c r="VIJ845" s="120"/>
      <c r="VIK845" s="120"/>
      <c r="VIL845" s="120"/>
      <c r="VIM845" s="120"/>
      <c r="VIN845" s="120"/>
      <c r="VIO845" s="120"/>
      <c r="VIP845" s="120"/>
      <c r="VIQ845" s="120"/>
      <c r="VIR845" s="120"/>
      <c r="VIS845" s="120"/>
      <c r="VIT845" s="120"/>
      <c r="VIU845" s="120"/>
      <c r="VIV845" s="120"/>
      <c r="VIW845" s="120"/>
      <c r="VIX845" s="120"/>
      <c r="VIY845" s="120"/>
      <c r="VIZ845" s="120"/>
      <c r="VJA845" s="120"/>
      <c r="VJB845" s="120"/>
      <c r="VJC845" s="120"/>
      <c r="VJD845" s="120"/>
      <c r="VJE845" s="120"/>
      <c r="VJF845" s="120"/>
      <c r="VJG845" s="120"/>
      <c r="VJH845" s="120"/>
      <c r="VJI845" s="120"/>
      <c r="VJJ845" s="120"/>
      <c r="VJK845" s="120"/>
      <c r="VJL845" s="120"/>
      <c r="VJM845" s="120"/>
      <c r="VJN845" s="120"/>
      <c r="VJO845" s="120"/>
      <c r="VJP845" s="120"/>
      <c r="VJQ845" s="120"/>
      <c r="VJR845" s="120"/>
      <c r="VJS845" s="120"/>
      <c r="VJT845" s="120"/>
      <c r="VJU845" s="120"/>
      <c r="VJV845" s="120"/>
      <c r="VJW845" s="120"/>
      <c r="VJX845" s="120"/>
      <c r="VJY845" s="120"/>
      <c r="VJZ845" s="120"/>
      <c r="VKA845" s="120"/>
      <c r="VKB845" s="120"/>
      <c r="VKC845" s="120"/>
      <c r="VKD845" s="120"/>
      <c r="VKE845" s="120"/>
      <c r="VKF845" s="120"/>
      <c r="VKG845" s="120"/>
      <c r="VKH845" s="120"/>
      <c r="VKI845" s="120"/>
      <c r="VKJ845" s="120"/>
      <c r="VKK845" s="120"/>
      <c r="VKL845" s="120"/>
      <c r="VKM845" s="120"/>
      <c r="VKN845" s="120"/>
      <c r="VKO845" s="120"/>
      <c r="VKP845" s="120"/>
      <c r="VKQ845" s="120"/>
      <c r="VKR845" s="120"/>
      <c r="VKS845" s="120"/>
      <c r="VKT845" s="120"/>
      <c r="VKU845" s="120"/>
      <c r="VKV845" s="120"/>
      <c r="VKW845" s="120"/>
      <c r="VKX845" s="120"/>
      <c r="VKY845" s="120"/>
      <c r="VKZ845" s="120"/>
      <c r="VLA845" s="120"/>
      <c r="VLB845" s="120"/>
      <c r="VLC845" s="120"/>
      <c r="VLD845" s="120"/>
      <c r="VLE845" s="120"/>
      <c r="VLF845" s="120"/>
      <c r="VLG845" s="120"/>
      <c r="VLH845" s="120"/>
      <c r="VLI845" s="120"/>
      <c r="VLJ845" s="120"/>
      <c r="VLK845" s="120"/>
      <c r="VLL845" s="120"/>
      <c r="VLM845" s="120"/>
      <c r="VLN845" s="120"/>
      <c r="VLO845" s="120"/>
      <c r="VLP845" s="120"/>
      <c r="VLQ845" s="120"/>
      <c r="VLR845" s="120"/>
      <c r="VLS845" s="120"/>
      <c r="VLT845" s="120"/>
      <c r="VLU845" s="120"/>
      <c r="VLV845" s="120"/>
      <c r="VLW845" s="120"/>
      <c r="VLX845" s="120"/>
      <c r="VLY845" s="120"/>
      <c r="VLZ845" s="120"/>
      <c r="VMA845" s="120"/>
      <c r="VMB845" s="120"/>
      <c r="VMC845" s="120"/>
      <c r="VMD845" s="120"/>
      <c r="VME845" s="120"/>
      <c r="VMF845" s="120"/>
      <c r="VMG845" s="120"/>
      <c r="VMH845" s="120"/>
      <c r="VMI845" s="120"/>
      <c r="VMJ845" s="120"/>
      <c r="VMK845" s="120"/>
      <c r="VML845" s="120"/>
      <c r="VMM845" s="120"/>
      <c r="VMN845" s="120"/>
      <c r="VMO845" s="120"/>
      <c r="VMP845" s="120"/>
      <c r="VMQ845" s="120"/>
      <c r="VMR845" s="120"/>
      <c r="VMS845" s="120"/>
      <c r="VMT845" s="120"/>
      <c r="VMU845" s="120"/>
      <c r="VMV845" s="120"/>
      <c r="VMW845" s="120"/>
      <c r="VMX845" s="120"/>
      <c r="VMY845" s="120"/>
      <c r="VMZ845" s="120"/>
      <c r="VNA845" s="120"/>
      <c r="VNB845" s="120"/>
      <c r="VNC845" s="120"/>
      <c r="VND845" s="120"/>
      <c r="VNE845" s="120"/>
      <c r="VNF845" s="120"/>
      <c r="VNG845" s="120"/>
      <c r="VNH845" s="120"/>
      <c r="VNI845" s="120"/>
      <c r="VNJ845" s="120"/>
      <c r="VNK845" s="120"/>
      <c r="VNL845" s="120"/>
      <c r="VNM845" s="120"/>
      <c r="VNN845" s="120"/>
      <c r="VNO845" s="120"/>
      <c r="VNP845" s="120"/>
      <c r="VNQ845" s="120"/>
      <c r="VNR845" s="120"/>
      <c r="VNS845" s="120"/>
      <c r="VNT845" s="120"/>
      <c r="VNU845" s="120"/>
      <c r="VNV845" s="120"/>
      <c r="VNW845" s="120"/>
      <c r="VNX845" s="120"/>
      <c r="VNY845" s="120"/>
      <c r="VNZ845" s="120"/>
      <c r="VOA845" s="120"/>
      <c r="VOB845" s="120"/>
      <c r="VOC845" s="120"/>
      <c r="VOD845" s="120"/>
      <c r="VOE845" s="120"/>
      <c r="VOF845" s="120"/>
      <c r="VOG845" s="120"/>
      <c r="VOH845" s="120"/>
      <c r="VOI845" s="120"/>
      <c r="VOJ845" s="120"/>
      <c r="VOK845" s="120"/>
      <c r="VOL845" s="120"/>
      <c r="VOM845" s="120"/>
      <c r="VON845" s="120"/>
      <c r="VOO845" s="120"/>
      <c r="VOP845" s="120"/>
      <c r="VOQ845" s="120"/>
      <c r="VOR845" s="120"/>
      <c r="VOS845" s="120"/>
      <c r="VOT845" s="120"/>
      <c r="VOU845" s="120"/>
      <c r="VOV845" s="120"/>
      <c r="VOW845" s="120"/>
      <c r="VOX845" s="120"/>
      <c r="VOY845" s="120"/>
      <c r="VOZ845" s="120"/>
      <c r="VPA845" s="120"/>
      <c r="VPB845" s="120"/>
      <c r="VPC845" s="120"/>
      <c r="VPD845" s="120"/>
      <c r="VPE845" s="120"/>
      <c r="VPF845" s="120"/>
      <c r="VPG845" s="120"/>
      <c r="VPH845" s="120"/>
      <c r="VPI845" s="120"/>
      <c r="VPJ845" s="120"/>
      <c r="VPK845" s="120"/>
      <c r="VPL845" s="120"/>
      <c r="VPM845" s="120"/>
      <c r="VPN845" s="120"/>
      <c r="VPO845" s="120"/>
      <c r="VPP845" s="120"/>
      <c r="VPQ845" s="120"/>
      <c r="VPR845" s="120"/>
      <c r="VPS845" s="120"/>
      <c r="VPT845" s="120"/>
      <c r="VPU845" s="120"/>
      <c r="VPV845" s="120"/>
      <c r="VPW845" s="120"/>
      <c r="VPX845" s="120"/>
      <c r="VPY845" s="120"/>
      <c r="VPZ845" s="120"/>
      <c r="VQA845" s="120"/>
      <c r="VQB845" s="120"/>
      <c r="VQC845" s="120"/>
      <c r="VQD845" s="120"/>
      <c r="VQE845" s="120"/>
      <c r="VQF845" s="120"/>
      <c r="VQG845" s="120"/>
      <c r="VQH845" s="120"/>
      <c r="VQI845" s="120"/>
      <c r="VQJ845" s="120"/>
      <c r="VQK845" s="120"/>
      <c r="VQL845" s="120"/>
      <c r="VQM845" s="120"/>
      <c r="VQN845" s="120"/>
      <c r="VQO845" s="120"/>
      <c r="VQP845" s="120"/>
      <c r="VQQ845" s="120"/>
      <c r="VQR845" s="120"/>
      <c r="VQS845" s="120"/>
      <c r="VQT845" s="120"/>
      <c r="VQU845" s="120"/>
      <c r="VQV845" s="120"/>
      <c r="VQW845" s="120"/>
      <c r="VQX845" s="120"/>
      <c r="VQY845" s="120"/>
      <c r="VQZ845" s="120"/>
      <c r="VRA845" s="120"/>
      <c r="VRB845" s="120"/>
      <c r="VRC845" s="120"/>
      <c r="VRD845" s="120"/>
      <c r="VRE845" s="120"/>
      <c r="VRF845" s="120"/>
      <c r="VRG845" s="120"/>
      <c r="VRH845" s="120"/>
      <c r="VRI845" s="120"/>
      <c r="VRJ845" s="120"/>
      <c r="VRK845" s="120"/>
      <c r="VRL845" s="120"/>
      <c r="VRM845" s="120"/>
      <c r="VRN845" s="120"/>
      <c r="VRO845" s="120"/>
      <c r="VRP845" s="120"/>
      <c r="VRQ845" s="120"/>
      <c r="VRR845" s="120"/>
      <c r="VRS845" s="120"/>
      <c r="VRT845" s="120"/>
      <c r="VRU845" s="120"/>
      <c r="VRV845" s="120"/>
      <c r="VRW845" s="120"/>
      <c r="VRX845" s="120"/>
      <c r="VRY845" s="120"/>
      <c r="VRZ845" s="120"/>
      <c r="VSA845" s="120"/>
      <c r="VSB845" s="120"/>
      <c r="VSC845" s="120"/>
      <c r="VSD845" s="120"/>
      <c r="VSE845" s="120"/>
      <c r="VSF845" s="120"/>
      <c r="VSG845" s="120"/>
      <c r="VSH845" s="120"/>
      <c r="VSI845" s="120"/>
      <c r="VSJ845" s="120"/>
      <c r="VSK845" s="120"/>
      <c r="VSL845" s="120"/>
      <c r="VSM845" s="120"/>
      <c r="VSN845" s="120"/>
      <c r="VSO845" s="120"/>
      <c r="VSP845" s="120"/>
      <c r="VSQ845" s="120"/>
      <c r="VSR845" s="120"/>
      <c r="VSS845" s="120"/>
      <c r="VST845" s="120"/>
      <c r="VSU845" s="120"/>
      <c r="VSV845" s="120"/>
      <c r="VSW845" s="120"/>
      <c r="VSX845" s="120"/>
      <c r="VSY845" s="120"/>
      <c r="VSZ845" s="120"/>
      <c r="VTA845" s="120"/>
      <c r="VTB845" s="120"/>
      <c r="VTC845" s="120"/>
      <c r="VTD845" s="120"/>
      <c r="VTE845" s="120"/>
      <c r="VTF845" s="120"/>
      <c r="VTG845" s="120"/>
      <c r="VTH845" s="120"/>
      <c r="VTI845" s="120"/>
      <c r="VTJ845" s="120"/>
      <c r="VTK845" s="120"/>
      <c r="VTL845" s="120"/>
      <c r="VTM845" s="120"/>
      <c r="VTN845" s="120"/>
      <c r="VTO845" s="120"/>
      <c r="VTP845" s="120"/>
      <c r="VTQ845" s="120"/>
      <c r="VTR845" s="120"/>
      <c r="VTS845" s="120"/>
      <c r="VTT845" s="120"/>
      <c r="VTU845" s="120"/>
      <c r="VTV845" s="120"/>
      <c r="VTW845" s="120"/>
      <c r="VTX845" s="120"/>
      <c r="VTY845" s="120"/>
      <c r="VTZ845" s="120"/>
      <c r="VUA845" s="120"/>
      <c r="VUB845" s="120"/>
      <c r="VUC845" s="120"/>
      <c r="VUD845" s="120"/>
      <c r="VUE845" s="120"/>
      <c r="VUF845" s="120"/>
      <c r="VUG845" s="120"/>
      <c r="VUH845" s="120"/>
      <c r="VUI845" s="120"/>
      <c r="VUJ845" s="120"/>
      <c r="VUK845" s="120"/>
      <c r="VUL845" s="120"/>
      <c r="VUM845" s="120"/>
      <c r="VUN845" s="120"/>
      <c r="VUO845" s="120"/>
      <c r="VUP845" s="120"/>
      <c r="VUQ845" s="120"/>
      <c r="VUR845" s="120"/>
      <c r="VUS845" s="120"/>
      <c r="VUT845" s="120"/>
      <c r="VUU845" s="120"/>
      <c r="VUV845" s="120"/>
      <c r="VUW845" s="120"/>
      <c r="VUX845" s="120"/>
      <c r="VUY845" s="120"/>
      <c r="VUZ845" s="120"/>
      <c r="VVA845" s="120"/>
      <c r="VVB845" s="120"/>
      <c r="VVC845" s="120"/>
      <c r="VVD845" s="120"/>
      <c r="VVE845" s="120"/>
      <c r="VVF845" s="120"/>
      <c r="VVG845" s="120"/>
      <c r="VVH845" s="120"/>
      <c r="VVI845" s="120"/>
      <c r="VVJ845" s="120"/>
      <c r="VVK845" s="120"/>
      <c r="VVL845" s="120"/>
      <c r="VVM845" s="120"/>
      <c r="VVN845" s="120"/>
      <c r="VVO845" s="120"/>
      <c r="VVP845" s="120"/>
      <c r="VVQ845" s="120"/>
      <c r="VVR845" s="120"/>
      <c r="VVS845" s="120"/>
      <c r="VVT845" s="120"/>
      <c r="VVU845" s="120"/>
      <c r="VVV845" s="120"/>
      <c r="VVW845" s="120"/>
      <c r="VVX845" s="120"/>
      <c r="VVY845" s="120"/>
      <c r="VVZ845" s="120"/>
      <c r="VWA845" s="120"/>
      <c r="VWB845" s="120"/>
      <c r="VWC845" s="120"/>
      <c r="VWD845" s="120"/>
      <c r="VWE845" s="120"/>
      <c r="VWF845" s="120"/>
      <c r="VWG845" s="120"/>
      <c r="VWH845" s="120"/>
      <c r="VWI845" s="120"/>
      <c r="VWJ845" s="120"/>
      <c r="VWK845" s="120"/>
      <c r="VWL845" s="120"/>
      <c r="VWM845" s="120"/>
      <c r="VWN845" s="120"/>
      <c r="VWO845" s="120"/>
      <c r="VWP845" s="120"/>
      <c r="VWQ845" s="120"/>
      <c r="VWR845" s="120"/>
      <c r="VWS845" s="120"/>
      <c r="VWT845" s="120"/>
      <c r="VWU845" s="120"/>
      <c r="VWV845" s="120"/>
      <c r="VWW845" s="120"/>
      <c r="VWX845" s="120"/>
      <c r="VWY845" s="120"/>
      <c r="VWZ845" s="120"/>
      <c r="VXA845" s="120"/>
      <c r="VXB845" s="120"/>
      <c r="VXC845" s="120"/>
      <c r="VXD845" s="120"/>
      <c r="VXE845" s="120"/>
      <c r="VXF845" s="120"/>
      <c r="VXG845" s="120"/>
      <c r="VXH845" s="120"/>
      <c r="VXI845" s="120"/>
      <c r="VXJ845" s="120"/>
      <c r="VXK845" s="120"/>
      <c r="VXL845" s="120"/>
      <c r="VXM845" s="120"/>
      <c r="VXN845" s="120"/>
      <c r="VXO845" s="120"/>
      <c r="VXP845" s="120"/>
      <c r="VXQ845" s="120"/>
      <c r="VXR845" s="120"/>
      <c r="VXS845" s="120"/>
      <c r="VXT845" s="120"/>
      <c r="VXU845" s="120"/>
      <c r="VXV845" s="120"/>
      <c r="VXW845" s="120"/>
      <c r="VXX845" s="120"/>
      <c r="VXY845" s="120"/>
      <c r="VXZ845" s="120"/>
      <c r="VYA845" s="120"/>
      <c r="VYB845" s="120"/>
      <c r="VYC845" s="120"/>
      <c r="VYD845" s="120"/>
      <c r="VYE845" s="120"/>
      <c r="VYF845" s="120"/>
      <c r="VYG845" s="120"/>
      <c r="VYH845" s="120"/>
      <c r="VYI845" s="120"/>
      <c r="VYJ845" s="120"/>
      <c r="VYK845" s="120"/>
      <c r="VYL845" s="120"/>
      <c r="VYM845" s="120"/>
      <c r="VYN845" s="120"/>
      <c r="VYO845" s="120"/>
      <c r="VYP845" s="120"/>
      <c r="VYQ845" s="120"/>
      <c r="VYR845" s="120"/>
      <c r="VYS845" s="120"/>
      <c r="VYT845" s="120"/>
      <c r="VYU845" s="120"/>
      <c r="VYV845" s="120"/>
      <c r="VYW845" s="120"/>
      <c r="VYX845" s="120"/>
      <c r="VYY845" s="120"/>
      <c r="VYZ845" s="120"/>
      <c r="VZA845" s="120"/>
      <c r="VZB845" s="120"/>
      <c r="VZC845" s="120"/>
      <c r="VZD845" s="120"/>
      <c r="VZE845" s="120"/>
      <c r="VZF845" s="120"/>
      <c r="VZG845" s="120"/>
      <c r="VZH845" s="120"/>
      <c r="VZI845" s="120"/>
      <c r="VZJ845" s="120"/>
      <c r="VZK845" s="120"/>
      <c r="VZL845" s="120"/>
      <c r="VZM845" s="120"/>
      <c r="VZN845" s="120"/>
      <c r="VZO845" s="120"/>
      <c r="VZP845" s="120"/>
      <c r="VZQ845" s="120"/>
      <c r="VZR845" s="120"/>
      <c r="VZS845" s="120"/>
      <c r="VZT845" s="120"/>
      <c r="VZU845" s="120"/>
      <c r="VZV845" s="120"/>
      <c r="VZW845" s="120"/>
      <c r="VZX845" s="120"/>
      <c r="VZY845" s="120"/>
      <c r="VZZ845" s="120"/>
      <c r="WAA845" s="120"/>
      <c r="WAB845" s="120"/>
      <c r="WAC845" s="120"/>
      <c r="WAD845" s="120"/>
      <c r="WAE845" s="120"/>
      <c r="WAF845" s="120"/>
      <c r="WAG845" s="120"/>
      <c r="WAH845" s="120"/>
      <c r="WAI845" s="120"/>
      <c r="WAJ845" s="120"/>
      <c r="WAK845" s="120"/>
      <c r="WAL845" s="120"/>
      <c r="WAM845" s="120"/>
      <c r="WAN845" s="120"/>
      <c r="WAO845" s="120"/>
      <c r="WAP845" s="120"/>
      <c r="WAQ845" s="120"/>
      <c r="WAR845" s="120"/>
      <c r="WAS845" s="120"/>
      <c r="WAT845" s="120"/>
      <c r="WAU845" s="120"/>
      <c r="WAV845" s="120"/>
      <c r="WAW845" s="120"/>
      <c r="WAX845" s="120"/>
      <c r="WAY845" s="120"/>
      <c r="WAZ845" s="120"/>
      <c r="WBA845" s="120"/>
      <c r="WBB845" s="120"/>
      <c r="WBC845" s="120"/>
      <c r="WBD845" s="120"/>
      <c r="WBE845" s="120"/>
      <c r="WBF845" s="120"/>
      <c r="WBG845" s="120"/>
      <c r="WBH845" s="120"/>
      <c r="WBI845" s="120"/>
      <c r="WBJ845" s="120"/>
      <c r="WBK845" s="120"/>
      <c r="WBL845" s="120"/>
      <c r="WBM845" s="120"/>
      <c r="WBN845" s="120"/>
      <c r="WBO845" s="120"/>
      <c r="WBP845" s="120"/>
      <c r="WBQ845" s="120"/>
      <c r="WBR845" s="120"/>
      <c r="WBS845" s="120"/>
      <c r="WBT845" s="120"/>
      <c r="WBU845" s="120"/>
      <c r="WBV845" s="120"/>
      <c r="WBW845" s="120"/>
      <c r="WBX845" s="120"/>
      <c r="WBY845" s="120"/>
      <c r="WBZ845" s="120"/>
      <c r="WCA845" s="120"/>
      <c r="WCB845" s="120"/>
      <c r="WCC845" s="120"/>
      <c r="WCD845" s="120"/>
      <c r="WCE845" s="120"/>
      <c r="WCF845" s="120"/>
      <c r="WCG845" s="120"/>
      <c r="WCH845" s="120"/>
      <c r="WCI845" s="120"/>
      <c r="WCJ845" s="120"/>
      <c r="WCK845" s="120"/>
      <c r="WCL845" s="120"/>
      <c r="WCM845" s="120"/>
      <c r="WCN845" s="120"/>
      <c r="WCO845" s="120"/>
      <c r="WCP845" s="120"/>
      <c r="WCQ845" s="120"/>
      <c r="WCR845" s="120"/>
      <c r="WCS845" s="120"/>
      <c r="WCT845" s="120"/>
      <c r="WCU845" s="120"/>
      <c r="WCV845" s="120"/>
      <c r="WCW845" s="120"/>
      <c r="WCX845" s="120"/>
      <c r="WCY845" s="120"/>
      <c r="WCZ845" s="120"/>
      <c r="WDA845" s="120"/>
      <c r="WDB845" s="120"/>
      <c r="WDC845" s="120"/>
      <c r="WDD845" s="120"/>
      <c r="WDE845" s="120"/>
      <c r="WDF845" s="120"/>
      <c r="WDG845" s="120"/>
      <c r="WDH845" s="120"/>
      <c r="WDI845" s="120"/>
      <c r="WDJ845" s="120"/>
      <c r="WDK845" s="120"/>
      <c r="WDL845" s="120"/>
      <c r="WDM845" s="120"/>
      <c r="WDN845" s="120"/>
      <c r="WDO845" s="120"/>
      <c r="WDP845" s="120"/>
      <c r="WDQ845" s="120"/>
      <c r="WDR845" s="120"/>
      <c r="WDS845" s="120"/>
      <c r="WDT845" s="120"/>
      <c r="WDU845" s="120"/>
      <c r="WDV845" s="120"/>
      <c r="WDW845" s="120"/>
      <c r="WDX845" s="120"/>
      <c r="WDY845" s="120"/>
      <c r="WDZ845" s="120"/>
      <c r="WEA845" s="120"/>
      <c r="WEB845" s="120"/>
      <c r="WEC845" s="120"/>
      <c r="WED845" s="120"/>
      <c r="WEE845" s="120"/>
      <c r="WEF845" s="120"/>
      <c r="WEG845" s="120"/>
      <c r="WEH845" s="120"/>
      <c r="WEI845" s="120"/>
      <c r="WEJ845" s="120"/>
      <c r="WEK845" s="120"/>
      <c r="WEL845" s="120"/>
      <c r="WEM845" s="120"/>
      <c r="WEN845" s="120"/>
      <c r="WEO845" s="120"/>
      <c r="WEP845" s="120"/>
      <c r="WEQ845" s="120"/>
      <c r="WER845" s="120"/>
      <c r="WES845" s="120"/>
      <c r="WET845" s="120"/>
      <c r="WEU845" s="120"/>
      <c r="WEV845" s="120"/>
      <c r="WEW845" s="120"/>
      <c r="WEX845" s="120"/>
      <c r="WEY845" s="120"/>
      <c r="WEZ845" s="120"/>
      <c r="WFA845" s="120"/>
      <c r="WFB845" s="120"/>
      <c r="WFC845" s="120"/>
      <c r="WFD845" s="120"/>
      <c r="WFE845" s="120"/>
      <c r="WFF845" s="120"/>
      <c r="WFG845" s="120"/>
      <c r="WFH845" s="120"/>
      <c r="WFI845" s="120"/>
      <c r="WFJ845" s="120"/>
      <c r="WFK845" s="120"/>
      <c r="WFL845" s="120"/>
      <c r="WFM845" s="120"/>
      <c r="WFN845" s="120"/>
      <c r="WFO845" s="120"/>
      <c r="WFP845" s="120"/>
      <c r="WFQ845" s="120"/>
      <c r="WFR845" s="120"/>
      <c r="WFS845" s="120"/>
      <c r="WFT845" s="120"/>
      <c r="WFU845" s="120"/>
      <c r="WFV845" s="120"/>
      <c r="WFW845" s="120"/>
      <c r="WFX845" s="120"/>
      <c r="WFY845" s="120"/>
      <c r="WFZ845" s="120"/>
      <c r="WGA845" s="120"/>
      <c r="WGB845" s="120"/>
      <c r="WGC845" s="120"/>
      <c r="WGD845" s="120"/>
      <c r="WGE845" s="120"/>
      <c r="WGF845" s="120"/>
      <c r="WGG845" s="120"/>
      <c r="WGH845" s="120"/>
      <c r="WGI845" s="120"/>
      <c r="WGJ845" s="120"/>
      <c r="WGK845" s="120"/>
      <c r="WGL845" s="120"/>
      <c r="WGM845" s="120"/>
      <c r="WGN845" s="120"/>
      <c r="WGO845" s="120"/>
      <c r="WGP845" s="120"/>
      <c r="WGQ845" s="120"/>
      <c r="WGR845" s="120"/>
      <c r="WGS845" s="120"/>
      <c r="WGT845" s="120"/>
      <c r="WGU845" s="120"/>
      <c r="WGV845" s="120"/>
      <c r="WGW845" s="120"/>
      <c r="WGX845" s="120"/>
      <c r="WGY845" s="120"/>
      <c r="WGZ845" s="120"/>
      <c r="WHA845" s="120"/>
      <c r="WHB845" s="120"/>
      <c r="WHC845" s="120"/>
      <c r="WHD845" s="120"/>
      <c r="WHE845" s="120"/>
      <c r="WHF845" s="120"/>
      <c r="WHG845" s="120"/>
      <c r="WHH845" s="120"/>
      <c r="WHI845" s="120"/>
      <c r="WHJ845" s="120"/>
      <c r="WHK845" s="120"/>
      <c r="WHL845" s="120"/>
      <c r="WHM845" s="120"/>
      <c r="WHN845" s="120"/>
      <c r="WHO845" s="120"/>
      <c r="WHP845" s="120"/>
      <c r="WHQ845" s="120"/>
      <c r="WHR845" s="120"/>
      <c r="WHS845" s="120"/>
      <c r="WHT845" s="120"/>
      <c r="WHU845" s="120"/>
      <c r="WHV845" s="120"/>
      <c r="WHW845" s="120"/>
      <c r="WHX845" s="120"/>
      <c r="WHY845" s="120"/>
      <c r="WHZ845" s="120"/>
      <c r="WIA845" s="120"/>
      <c r="WIB845" s="120"/>
      <c r="WIC845" s="120"/>
      <c r="WID845" s="120"/>
      <c r="WIE845" s="120"/>
      <c r="WIF845" s="120"/>
      <c r="WIG845" s="120"/>
      <c r="WIH845" s="120"/>
      <c r="WII845" s="120"/>
      <c r="WIJ845" s="120"/>
      <c r="WIK845" s="120"/>
      <c r="WIL845" s="120"/>
      <c r="WIM845" s="120"/>
      <c r="WIN845" s="120"/>
      <c r="WIO845" s="120"/>
      <c r="WIP845" s="120"/>
      <c r="WIQ845" s="120"/>
      <c r="WIR845" s="120"/>
      <c r="WIS845" s="120"/>
      <c r="WIT845" s="120"/>
      <c r="WIU845" s="120"/>
      <c r="WIV845" s="120"/>
      <c r="WIW845" s="120"/>
      <c r="WIX845" s="120"/>
      <c r="WIY845" s="120"/>
      <c r="WIZ845" s="120"/>
      <c r="WJA845" s="120"/>
      <c r="WJB845" s="120"/>
      <c r="WJC845" s="120"/>
      <c r="WJD845" s="120"/>
      <c r="WJE845" s="120"/>
      <c r="WJF845" s="120"/>
      <c r="WJG845" s="120"/>
      <c r="WJH845" s="120"/>
      <c r="WJI845" s="120"/>
      <c r="WJJ845" s="120"/>
      <c r="WJK845" s="120"/>
      <c r="WJL845" s="120"/>
      <c r="WJM845" s="120"/>
      <c r="WJN845" s="120"/>
      <c r="WJO845" s="120"/>
      <c r="WJP845" s="120"/>
      <c r="WJQ845" s="120"/>
      <c r="WJR845" s="120"/>
      <c r="WJS845" s="120"/>
      <c r="WJT845" s="120"/>
      <c r="WJU845" s="120"/>
      <c r="WJV845" s="120"/>
      <c r="WJW845" s="120"/>
      <c r="WJX845" s="120"/>
      <c r="WJY845" s="120"/>
      <c r="WJZ845" s="120"/>
      <c r="WKA845" s="120"/>
      <c r="WKB845" s="120"/>
      <c r="WKC845" s="120"/>
      <c r="WKD845" s="120"/>
      <c r="WKE845" s="120"/>
      <c r="WKF845" s="120"/>
      <c r="WKG845" s="120"/>
      <c r="WKH845" s="120"/>
      <c r="WKI845" s="120"/>
      <c r="WKJ845" s="120"/>
      <c r="WKK845" s="120"/>
      <c r="WKL845" s="120"/>
      <c r="WKM845" s="120"/>
      <c r="WKN845" s="120"/>
      <c r="WKO845" s="120"/>
      <c r="WKP845" s="120"/>
      <c r="WKQ845" s="120"/>
      <c r="WKR845" s="120"/>
      <c r="WKS845" s="120"/>
      <c r="WKT845" s="120"/>
      <c r="WKU845" s="120"/>
      <c r="WKV845" s="120"/>
      <c r="WKW845" s="120"/>
      <c r="WKX845" s="120"/>
      <c r="WKY845" s="120"/>
      <c r="WKZ845" s="120"/>
      <c r="WLA845" s="120"/>
      <c r="WLB845" s="120"/>
      <c r="WLC845" s="120"/>
      <c r="WLD845" s="120"/>
      <c r="WLE845" s="120"/>
      <c r="WLF845" s="120"/>
      <c r="WLG845" s="120"/>
      <c r="WLH845" s="120"/>
      <c r="WLI845" s="120"/>
      <c r="WLJ845" s="120"/>
      <c r="WLK845" s="120"/>
      <c r="WLL845" s="120"/>
      <c r="WLM845" s="120"/>
      <c r="WLN845" s="120"/>
      <c r="WLO845" s="120"/>
      <c r="WLP845" s="120"/>
      <c r="WLQ845" s="120"/>
      <c r="WLR845" s="120"/>
      <c r="WLS845" s="120"/>
      <c r="WLT845" s="120"/>
      <c r="WLU845" s="120"/>
      <c r="WLV845" s="120"/>
      <c r="WLW845" s="120"/>
      <c r="WLX845" s="120"/>
      <c r="WLY845" s="120"/>
      <c r="WLZ845" s="120"/>
      <c r="WMA845" s="120"/>
      <c r="WMB845" s="120"/>
      <c r="WMC845" s="120"/>
      <c r="WMD845" s="120"/>
      <c r="WME845" s="120"/>
      <c r="WMF845" s="120"/>
      <c r="WMG845" s="120"/>
      <c r="WMH845" s="120"/>
      <c r="WMI845" s="120"/>
      <c r="WMJ845" s="120"/>
      <c r="WMK845" s="120"/>
      <c r="WML845" s="120"/>
      <c r="WMM845" s="120"/>
      <c r="WMN845" s="120"/>
      <c r="WMO845" s="120"/>
      <c r="WMP845" s="120"/>
      <c r="WMQ845" s="120"/>
      <c r="WMR845" s="120"/>
      <c r="WMS845" s="120"/>
      <c r="WMT845" s="120"/>
      <c r="WMU845" s="120"/>
      <c r="WMV845" s="120"/>
      <c r="WMW845" s="120"/>
      <c r="WMX845" s="120"/>
      <c r="WMY845" s="120"/>
      <c r="WMZ845" s="120"/>
      <c r="WNA845" s="120"/>
      <c r="WNB845" s="120"/>
      <c r="WNC845" s="120"/>
      <c r="WND845" s="120"/>
      <c r="WNE845" s="120"/>
      <c r="WNF845" s="120"/>
      <c r="WNG845" s="120"/>
      <c r="WNH845" s="120"/>
      <c r="WNI845" s="120"/>
      <c r="WNJ845" s="120"/>
      <c r="WNK845" s="120"/>
      <c r="WNL845" s="120"/>
      <c r="WNM845" s="120"/>
      <c r="WNN845" s="120"/>
      <c r="WNO845" s="120"/>
      <c r="WNP845" s="120"/>
      <c r="WNQ845" s="120"/>
      <c r="WNR845" s="120"/>
      <c r="WNS845" s="120"/>
      <c r="WNT845" s="120"/>
      <c r="WNU845" s="120"/>
      <c r="WNV845" s="120"/>
      <c r="WNW845" s="120"/>
      <c r="WNX845" s="120"/>
      <c r="WNY845" s="120"/>
      <c r="WNZ845" s="120"/>
      <c r="WOA845" s="120"/>
      <c r="WOB845" s="120"/>
      <c r="WOC845" s="120"/>
      <c r="WOD845" s="120"/>
      <c r="WOE845" s="120"/>
      <c r="WOF845" s="120"/>
      <c r="WOG845" s="120"/>
      <c r="WOH845" s="120"/>
      <c r="WOI845" s="120"/>
      <c r="WOJ845" s="120"/>
      <c r="WOK845" s="120"/>
      <c r="WOL845" s="120"/>
      <c r="WOM845" s="120"/>
      <c r="WON845" s="120"/>
      <c r="WOO845" s="120"/>
      <c r="WOP845" s="120"/>
      <c r="WOQ845" s="120"/>
      <c r="WOR845" s="120"/>
      <c r="WOS845" s="120"/>
      <c r="WOT845" s="120"/>
      <c r="WOU845" s="120"/>
      <c r="WOV845" s="120"/>
      <c r="WOW845" s="120"/>
      <c r="WOX845" s="120"/>
      <c r="WOY845" s="120"/>
      <c r="WOZ845" s="120"/>
      <c r="WPA845" s="120"/>
      <c r="WPB845" s="120"/>
      <c r="WPC845" s="120"/>
      <c r="WPD845" s="120"/>
      <c r="WPE845" s="120"/>
      <c r="WPF845" s="120"/>
      <c r="WPG845" s="120"/>
      <c r="WPH845" s="120"/>
      <c r="WPI845" s="120"/>
      <c r="WPJ845" s="120"/>
      <c r="WPK845" s="120"/>
      <c r="WPL845" s="120"/>
      <c r="WPM845" s="120"/>
      <c r="WPN845" s="120"/>
      <c r="WPO845" s="120"/>
      <c r="WPP845" s="120"/>
      <c r="WPQ845" s="120"/>
      <c r="WPR845" s="120"/>
      <c r="WPS845" s="120"/>
      <c r="WPT845" s="120"/>
      <c r="WPU845" s="120"/>
      <c r="WPV845" s="120"/>
      <c r="WPW845" s="120"/>
      <c r="WPX845" s="120"/>
      <c r="WPY845" s="120"/>
      <c r="WPZ845" s="120"/>
      <c r="WQA845" s="120"/>
      <c r="WQB845" s="120"/>
      <c r="WQC845" s="120"/>
      <c r="WQD845" s="120"/>
      <c r="WQE845" s="120"/>
      <c r="WQF845" s="120"/>
      <c r="WQG845" s="120"/>
      <c r="WQH845" s="120"/>
      <c r="WQI845" s="120"/>
      <c r="WQJ845" s="120"/>
      <c r="WQK845" s="120"/>
      <c r="WQL845" s="120"/>
      <c r="WQM845" s="120"/>
      <c r="WQN845" s="120"/>
      <c r="WQO845" s="120"/>
      <c r="WQP845" s="120"/>
      <c r="WQQ845" s="120"/>
      <c r="WQR845" s="120"/>
      <c r="WQS845" s="120"/>
      <c r="WQT845" s="120"/>
      <c r="WQU845" s="120"/>
      <c r="WQV845" s="120"/>
      <c r="WQW845" s="120"/>
      <c r="WQX845" s="120"/>
      <c r="WQY845" s="120"/>
      <c r="WQZ845" s="120"/>
      <c r="WRA845" s="120"/>
      <c r="WRB845" s="120"/>
      <c r="WRC845" s="120"/>
      <c r="WRD845" s="120"/>
      <c r="WRE845" s="120"/>
      <c r="WRF845" s="120"/>
      <c r="WRG845" s="120"/>
      <c r="WRH845" s="120"/>
      <c r="WRI845" s="120"/>
      <c r="WRJ845" s="120"/>
      <c r="WRK845" s="120"/>
      <c r="WRL845" s="120"/>
      <c r="WRM845" s="120"/>
      <c r="WRN845" s="120"/>
      <c r="WRO845" s="120"/>
      <c r="WRP845" s="120"/>
      <c r="WRQ845" s="120"/>
      <c r="WRR845" s="120"/>
      <c r="WRS845" s="120"/>
      <c r="WRT845" s="120"/>
      <c r="WRU845" s="120"/>
      <c r="WRV845" s="120"/>
      <c r="WRW845" s="120"/>
      <c r="WRX845" s="120"/>
      <c r="WRY845" s="120"/>
      <c r="WRZ845" s="120"/>
      <c r="WSA845" s="120"/>
      <c r="WSB845" s="120"/>
      <c r="WSC845" s="120"/>
      <c r="WSD845" s="120"/>
      <c r="WSE845" s="120"/>
      <c r="WSF845" s="120"/>
      <c r="WSG845" s="120"/>
      <c r="WSH845" s="120"/>
      <c r="WSI845" s="120"/>
      <c r="WSJ845" s="120"/>
      <c r="WSK845" s="120"/>
      <c r="WSL845" s="120"/>
      <c r="WSM845" s="120"/>
      <c r="WSN845" s="120"/>
      <c r="WSO845" s="120"/>
      <c r="WSP845" s="120"/>
      <c r="WSQ845" s="120"/>
      <c r="WSR845" s="120"/>
      <c r="WSS845" s="120"/>
      <c r="WST845" s="120"/>
      <c r="WSU845" s="120"/>
      <c r="WSV845" s="120"/>
      <c r="WSW845" s="120"/>
      <c r="WSX845" s="120"/>
      <c r="WSY845" s="120"/>
      <c r="WSZ845" s="120"/>
      <c r="WTA845" s="120"/>
      <c r="WTB845" s="120"/>
      <c r="WTC845" s="120"/>
      <c r="WTD845" s="120"/>
      <c r="WTE845" s="120"/>
      <c r="WTF845" s="120"/>
      <c r="WTG845" s="120"/>
      <c r="WTH845" s="120"/>
      <c r="WTI845" s="120"/>
      <c r="WTJ845" s="120"/>
      <c r="WTK845" s="120"/>
      <c r="WTL845" s="120"/>
      <c r="WTM845" s="120"/>
      <c r="WTN845" s="120"/>
      <c r="WTO845" s="120"/>
      <c r="WTP845" s="120"/>
      <c r="WTQ845" s="120"/>
      <c r="WTR845" s="120"/>
      <c r="WTS845" s="120"/>
      <c r="WTT845" s="120"/>
      <c r="WTU845" s="120"/>
      <c r="WTV845" s="120"/>
    </row>
    <row r="846" spans="4:16090" s="154" customFormat="1" ht="20.25" customHeight="1">
      <c r="D846" s="120"/>
      <c r="E846" s="120"/>
      <c r="F846" s="120"/>
      <c r="G846" s="120"/>
      <c r="H846" s="120"/>
      <c r="I846" s="120"/>
      <c r="J846" s="120"/>
      <c r="K846" s="120"/>
      <c r="L846" s="120"/>
      <c r="M846" s="120"/>
      <c r="N846" s="120"/>
      <c r="O846" s="120"/>
      <c r="P846" s="120"/>
      <c r="Q846" s="120"/>
      <c r="R846" s="120"/>
      <c r="S846" s="120"/>
      <c r="T846" s="120"/>
      <c r="U846" s="120"/>
      <c r="V846" s="120"/>
      <c r="W846" s="120"/>
      <c r="X846" s="120"/>
      <c r="Y846" s="120"/>
      <c r="Z846" s="120"/>
      <c r="AA846" s="120"/>
      <c r="AB846" s="120"/>
      <c r="AC846" s="120"/>
      <c r="AD846" s="120"/>
      <c r="AE846" s="120"/>
      <c r="AF846" s="120"/>
      <c r="AG846" s="120"/>
      <c r="AH846" s="120"/>
      <c r="AI846" s="120"/>
      <c r="AJ846" s="120"/>
      <c r="AK846" s="120"/>
      <c r="AL846" s="120"/>
      <c r="AM846" s="120"/>
      <c r="AN846" s="120"/>
      <c r="AO846" s="120"/>
      <c r="AP846" s="120"/>
      <c r="AQ846" s="120"/>
      <c r="AR846" s="120"/>
      <c r="AS846" s="120"/>
      <c r="AT846" s="120"/>
      <c r="AU846" s="120"/>
      <c r="AV846" s="120"/>
      <c r="AW846" s="120"/>
      <c r="AX846" s="120"/>
      <c r="AY846" s="120"/>
      <c r="AZ846" s="120"/>
      <c r="BA846" s="120"/>
      <c r="BB846" s="120"/>
      <c r="BC846" s="120"/>
      <c r="BD846" s="120"/>
      <c r="BE846" s="120"/>
      <c r="BF846" s="120"/>
      <c r="BG846" s="120"/>
      <c r="BH846" s="120"/>
      <c r="BI846" s="120"/>
      <c r="BJ846" s="120"/>
      <c r="BK846" s="120"/>
      <c r="BL846" s="120"/>
      <c r="BM846" s="120"/>
      <c r="BN846" s="120"/>
      <c r="BO846" s="120"/>
      <c r="BP846" s="120"/>
      <c r="BQ846" s="120"/>
      <c r="BR846" s="120"/>
      <c r="BS846" s="120"/>
      <c r="BT846" s="120"/>
      <c r="BU846" s="120"/>
      <c r="BV846" s="120"/>
      <c r="BW846" s="120"/>
      <c r="BX846" s="120"/>
      <c r="BY846" s="120"/>
      <c r="BZ846" s="120"/>
      <c r="CA846" s="120"/>
      <c r="CB846" s="120"/>
      <c r="CC846" s="120"/>
      <c r="CD846" s="120"/>
      <c r="CE846" s="120"/>
      <c r="CF846" s="120"/>
      <c r="CG846" s="120"/>
      <c r="CH846" s="120"/>
      <c r="CI846" s="120"/>
      <c r="CJ846" s="120"/>
      <c r="CK846" s="120"/>
      <c r="CL846" s="120"/>
      <c r="CM846" s="120"/>
      <c r="CN846" s="120"/>
      <c r="CO846" s="120"/>
      <c r="CP846" s="120"/>
      <c r="CQ846" s="120"/>
      <c r="CR846" s="120"/>
      <c r="CS846" s="120"/>
      <c r="CT846" s="120"/>
      <c r="CU846" s="120"/>
      <c r="CV846" s="120"/>
      <c r="CW846" s="120"/>
      <c r="CX846" s="120"/>
      <c r="CY846" s="120"/>
      <c r="CZ846" s="120"/>
      <c r="DA846" s="120"/>
      <c r="DB846" s="120"/>
      <c r="DC846" s="120"/>
      <c r="DD846" s="120"/>
      <c r="DE846" s="120"/>
      <c r="DF846" s="120"/>
      <c r="DG846" s="120"/>
      <c r="DH846" s="120"/>
      <c r="DI846" s="120"/>
      <c r="DJ846" s="120"/>
      <c r="DK846" s="120"/>
      <c r="DL846" s="120"/>
      <c r="DM846" s="120"/>
      <c r="DN846" s="120"/>
      <c r="DO846" s="120"/>
      <c r="DP846" s="120"/>
      <c r="DQ846" s="120"/>
      <c r="DR846" s="120"/>
      <c r="DS846" s="120"/>
      <c r="DT846" s="120"/>
      <c r="DU846" s="120"/>
      <c r="DV846" s="120"/>
      <c r="DW846" s="120"/>
      <c r="DX846" s="120"/>
      <c r="DY846" s="120"/>
      <c r="DZ846" s="120"/>
      <c r="EA846" s="120"/>
      <c r="EB846" s="120"/>
      <c r="EC846" s="120"/>
      <c r="ED846" s="120"/>
      <c r="EE846" s="120"/>
      <c r="EF846" s="120"/>
      <c r="EG846" s="120"/>
      <c r="EH846" s="120"/>
      <c r="EI846" s="120"/>
      <c r="EJ846" s="120"/>
      <c r="EK846" s="120"/>
      <c r="EL846" s="120"/>
      <c r="EM846" s="120"/>
      <c r="EN846" s="120"/>
      <c r="EO846" s="120"/>
      <c r="EP846" s="120"/>
      <c r="EQ846" s="120"/>
      <c r="ER846" s="120"/>
      <c r="ES846" s="120"/>
      <c r="ET846" s="120"/>
      <c r="EU846" s="120"/>
      <c r="EV846" s="120"/>
      <c r="EW846" s="120"/>
      <c r="EX846" s="120"/>
      <c r="EY846" s="120"/>
      <c r="EZ846" s="120"/>
      <c r="FA846" s="120"/>
      <c r="FB846" s="120"/>
      <c r="FC846" s="120"/>
      <c r="FD846" s="120"/>
      <c r="FE846" s="120"/>
      <c r="FF846" s="120"/>
      <c r="FG846" s="120"/>
      <c r="FH846" s="120"/>
      <c r="FI846" s="120"/>
      <c r="FJ846" s="120"/>
      <c r="FK846" s="120"/>
      <c r="FL846" s="120"/>
      <c r="FM846" s="120"/>
      <c r="FN846" s="120"/>
      <c r="FO846" s="120"/>
      <c r="FP846" s="120"/>
      <c r="FQ846" s="120"/>
      <c r="FR846" s="120"/>
      <c r="FS846" s="120"/>
      <c r="FT846" s="120"/>
      <c r="FU846" s="120"/>
      <c r="FV846" s="120"/>
      <c r="FW846" s="120"/>
      <c r="FX846" s="120"/>
      <c r="FY846" s="120"/>
      <c r="FZ846" s="120"/>
      <c r="GA846" s="120"/>
      <c r="GB846" s="120"/>
      <c r="GC846" s="120"/>
      <c r="GD846" s="120"/>
      <c r="GE846" s="120"/>
      <c r="GF846" s="120"/>
      <c r="GG846" s="120"/>
      <c r="GH846" s="120"/>
      <c r="GI846" s="120"/>
      <c r="GJ846" s="120"/>
      <c r="GK846" s="120"/>
      <c r="GL846" s="120"/>
      <c r="GM846" s="120"/>
      <c r="GN846" s="120"/>
      <c r="GO846" s="120"/>
      <c r="GP846" s="120"/>
      <c r="GQ846" s="120"/>
      <c r="GR846" s="120"/>
      <c r="GS846" s="120"/>
      <c r="GT846" s="120"/>
      <c r="GU846" s="120"/>
      <c r="GV846" s="120"/>
      <c r="GW846" s="120"/>
      <c r="GX846" s="120"/>
      <c r="GY846" s="120"/>
      <c r="GZ846" s="120"/>
      <c r="HA846" s="120"/>
      <c r="HB846" s="120"/>
      <c r="HC846" s="120"/>
      <c r="HD846" s="120"/>
      <c r="HE846" s="120"/>
      <c r="HF846" s="120"/>
      <c r="HG846" s="120"/>
      <c r="HH846" s="120"/>
      <c r="HI846" s="120"/>
      <c r="HJ846" s="120"/>
      <c r="HK846" s="120"/>
      <c r="HL846" s="120"/>
      <c r="HM846" s="120"/>
      <c r="HN846" s="120"/>
      <c r="HO846" s="120"/>
      <c r="HP846" s="120"/>
      <c r="HQ846" s="120"/>
      <c r="HR846" s="120"/>
      <c r="HS846" s="120"/>
      <c r="HT846" s="120"/>
      <c r="HU846" s="120"/>
      <c r="HV846" s="120"/>
      <c r="HW846" s="120"/>
      <c r="HX846" s="120"/>
      <c r="HY846" s="120"/>
      <c r="HZ846" s="120"/>
      <c r="IA846" s="120"/>
      <c r="IB846" s="120"/>
      <c r="IC846" s="120"/>
      <c r="ID846" s="120"/>
      <c r="IE846" s="120"/>
      <c r="IF846" s="120"/>
      <c r="IG846" s="120"/>
      <c r="IH846" s="120"/>
      <c r="II846" s="120"/>
      <c r="IJ846" s="120"/>
      <c r="IK846" s="120"/>
      <c r="IL846" s="120"/>
      <c r="IM846" s="120"/>
      <c r="IN846" s="120"/>
      <c r="IO846" s="120"/>
      <c r="IP846" s="120"/>
      <c r="IQ846" s="120"/>
      <c r="IR846" s="120"/>
      <c r="IS846" s="120"/>
      <c r="IT846" s="120"/>
      <c r="IU846" s="120"/>
      <c r="IV846" s="120"/>
      <c r="IW846" s="120"/>
      <c r="IX846" s="120"/>
      <c r="IY846" s="120"/>
      <c r="IZ846" s="120"/>
      <c r="JA846" s="120"/>
      <c r="JB846" s="120"/>
      <c r="JC846" s="120"/>
      <c r="JD846" s="120"/>
      <c r="JE846" s="120"/>
      <c r="JF846" s="120"/>
      <c r="JG846" s="120"/>
      <c r="JH846" s="120"/>
      <c r="JI846" s="120"/>
      <c r="JJ846" s="120"/>
      <c r="JK846" s="120"/>
      <c r="JL846" s="120"/>
      <c r="JM846" s="120"/>
      <c r="JN846" s="120"/>
      <c r="JO846" s="120"/>
      <c r="JP846" s="120"/>
      <c r="JQ846" s="120"/>
      <c r="JR846" s="120"/>
      <c r="JS846" s="120"/>
      <c r="JT846" s="120"/>
      <c r="JU846" s="120"/>
      <c r="JV846" s="120"/>
      <c r="JW846" s="120"/>
      <c r="JX846" s="120"/>
      <c r="JY846" s="120"/>
      <c r="JZ846" s="120"/>
      <c r="KA846" s="120"/>
      <c r="KB846" s="120"/>
      <c r="KC846" s="120"/>
      <c r="KD846" s="120"/>
      <c r="KE846" s="120"/>
      <c r="KF846" s="120"/>
      <c r="KG846" s="120"/>
      <c r="KH846" s="120"/>
      <c r="KI846" s="120"/>
      <c r="KJ846" s="120"/>
      <c r="KK846" s="120"/>
      <c r="KL846" s="120"/>
      <c r="KM846" s="120"/>
      <c r="KN846" s="120"/>
      <c r="KO846" s="120"/>
      <c r="KP846" s="120"/>
      <c r="KQ846" s="120"/>
      <c r="KR846" s="120"/>
      <c r="KS846" s="120"/>
      <c r="KT846" s="120"/>
      <c r="KU846" s="120"/>
      <c r="KV846" s="120"/>
      <c r="KW846" s="120"/>
      <c r="KX846" s="120"/>
      <c r="KY846" s="120"/>
      <c r="KZ846" s="120"/>
      <c r="LA846" s="120"/>
      <c r="LB846" s="120"/>
      <c r="LC846" s="120"/>
      <c r="LD846" s="120"/>
      <c r="LE846" s="120"/>
      <c r="LF846" s="120"/>
      <c r="LG846" s="120"/>
      <c r="LH846" s="120"/>
      <c r="LI846" s="120"/>
      <c r="LJ846" s="120"/>
      <c r="LK846" s="120"/>
      <c r="LL846" s="120"/>
      <c r="LM846" s="120"/>
      <c r="LN846" s="120"/>
      <c r="LO846" s="120"/>
      <c r="LP846" s="120"/>
      <c r="LQ846" s="120"/>
      <c r="LR846" s="120"/>
      <c r="LS846" s="120"/>
      <c r="LT846" s="120"/>
      <c r="LU846" s="120"/>
      <c r="LV846" s="120"/>
      <c r="LW846" s="120"/>
      <c r="LX846" s="120"/>
      <c r="LY846" s="120"/>
      <c r="LZ846" s="120"/>
      <c r="MA846" s="120"/>
      <c r="MB846" s="120"/>
      <c r="MC846" s="120"/>
      <c r="MD846" s="120"/>
      <c r="ME846" s="120"/>
      <c r="MF846" s="120"/>
      <c r="MG846" s="120"/>
      <c r="MH846" s="120"/>
      <c r="MI846" s="120"/>
      <c r="MJ846" s="120"/>
      <c r="MK846" s="120"/>
      <c r="ML846" s="120"/>
      <c r="MM846" s="120"/>
      <c r="MN846" s="120"/>
      <c r="MO846" s="120"/>
      <c r="MP846" s="120"/>
      <c r="MQ846" s="120"/>
      <c r="MR846" s="120"/>
      <c r="MS846" s="120"/>
      <c r="MT846" s="120"/>
      <c r="MU846" s="120"/>
      <c r="MV846" s="120"/>
      <c r="MW846" s="120"/>
      <c r="MX846" s="120"/>
      <c r="MY846" s="120"/>
      <c r="MZ846" s="120"/>
      <c r="NA846" s="120"/>
      <c r="NB846" s="120"/>
      <c r="NC846" s="120"/>
      <c r="ND846" s="120"/>
      <c r="NE846" s="120"/>
      <c r="NF846" s="120"/>
      <c r="NG846" s="120"/>
      <c r="NH846" s="120"/>
      <c r="NI846" s="120"/>
      <c r="NJ846" s="120"/>
      <c r="NK846" s="120"/>
      <c r="NL846" s="120"/>
      <c r="NM846" s="120"/>
      <c r="NN846" s="120"/>
      <c r="NO846" s="120"/>
      <c r="NP846" s="120"/>
      <c r="NQ846" s="120"/>
      <c r="NR846" s="120"/>
      <c r="NS846" s="120"/>
      <c r="NT846" s="120"/>
      <c r="NU846" s="120"/>
      <c r="NV846" s="120"/>
      <c r="NW846" s="120"/>
      <c r="NX846" s="120"/>
      <c r="NY846" s="120"/>
      <c r="NZ846" s="120"/>
      <c r="OA846" s="120"/>
      <c r="OB846" s="120"/>
      <c r="OC846" s="120"/>
      <c r="OD846" s="120"/>
      <c r="OE846" s="120"/>
      <c r="OF846" s="120"/>
      <c r="OG846" s="120"/>
      <c r="OH846" s="120"/>
      <c r="OI846" s="120"/>
      <c r="OJ846" s="120"/>
      <c r="OK846" s="120"/>
      <c r="OL846" s="120"/>
      <c r="OM846" s="120"/>
      <c r="ON846" s="120"/>
      <c r="OO846" s="120"/>
      <c r="OP846" s="120"/>
      <c r="OQ846" s="120"/>
      <c r="OR846" s="120"/>
      <c r="OS846" s="120"/>
      <c r="OT846" s="120"/>
      <c r="OU846" s="120"/>
      <c r="OV846" s="120"/>
      <c r="OW846" s="120"/>
      <c r="OX846" s="120"/>
      <c r="OY846" s="120"/>
      <c r="OZ846" s="120"/>
      <c r="PA846" s="120"/>
      <c r="PB846" s="120"/>
      <c r="PC846" s="120"/>
      <c r="PD846" s="120"/>
      <c r="PE846" s="120"/>
      <c r="PF846" s="120"/>
      <c r="PG846" s="120"/>
      <c r="PH846" s="120"/>
      <c r="PI846" s="120"/>
      <c r="PJ846" s="120"/>
      <c r="PK846" s="120"/>
      <c r="PL846" s="120"/>
      <c r="PM846" s="120"/>
      <c r="PN846" s="120"/>
      <c r="PO846" s="120"/>
      <c r="PP846" s="120"/>
      <c r="PQ846" s="120"/>
      <c r="PR846" s="120"/>
      <c r="PS846" s="120"/>
      <c r="PT846" s="120"/>
      <c r="PU846" s="120"/>
      <c r="PV846" s="120"/>
      <c r="PW846" s="120"/>
      <c r="PX846" s="120"/>
      <c r="PY846" s="120"/>
      <c r="PZ846" s="120"/>
      <c r="QA846" s="120"/>
      <c r="QB846" s="120"/>
      <c r="QC846" s="120"/>
      <c r="QD846" s="120"/>
      <c r="QE846" s="120"/>
      <c r="QF846" s="120"/>
      <c r="QG846" s="120"/>
      <c r="QH846" s="120"/>
      <c r="QI846" s="120"/>
      <c r="QJ846" s="120"/>
      <c r="QK846" s="120"/>
      <c r="QL846" s="120"/>
      <c r="QM846" s="120"/>
      <c r="QN846" s="120"/>
      <c r="QO846" s="120"/>
      <c r="QP846" s="120"/>
      <c r="QQ846" s="120"/>
      <c r="QR846" s="120"/>
      <c r="QS846" s="120"/>
      <c r="QT846" s="120"/>
      <c r="QU846" s="120"/>
      <c r="QV846" s="120"/>
      <c r="QW846" s="120"/>
      <c r="QX846" s="120"/>
      <c r="QY846" s="120"/>
      <c r="QZ846" s="120"/>
      <c r="RA846" s="120"/>
      <c r="RB846" s="120"/>
      <c r="RC846" s="120"/>
      <c r="RD846" s="120"/>
      <c r="RE846" s="120"/>
      <c r="RF846" s="120"/>
      <c r="RG846" s="120"/>
      <c r="RH846" s="120"/>
      <c r="RI846" s="120"/>
      <c r="RJ846" s="120"/>
      <c r="RK846" s="120"/>
      <c r="RL846" s="120"/>
      <c r="RM846" s="120"/>
      <c r="RN846" s="120"/>
      <c r="RO846" s="120"/>
      <c r="RP846" s="120"/>
      <c r="RQ846" s="120"/>
      <c r="RR846" s="120"/>
      <c r="RS846" s="120"/>
      <c r="RT846" s="120"/>
      <c r="RU846" s="120"/>
      <c r="RV846" s="120"/>
      <c r="RW846" s="120"/>
      <c r="RX846" s="120"/>
      <c r="RY846" s="120"/>
      <c r="RZ846" s="120"/>
      <c r="SA846" s="120"/>
      <c r="SB846" s="120"/>
      <c r="SC846" s="120"/>
      <c r="SD846" s="120"/>
      <c r="SE846" s="120"/>
      <c r="SF846" s="120"/>
      <c r="SG846" s="120"/>
      <c r="SH846" s="120"/>
      <c r="SI846" s="120"/>
      <c r="SJ846" s="120"/>
      <c r="SK846" s="120"/>
      <c r="SL846" s="120"/>
      <c r="SM846" s="120"/>
      <c r="SN846" s="120"/>
      <c r="SO846" s="120"/>
      <c r="SP846" s="120"/>
      <c r="SQ846" s="120"/>
      <c r="SR846" s="120"/>
      <c r="SS846" s="120"/>
      <c r="ST846" s="120"/>
      <c r="SU846" s="120"/>
      <c r="SV846" s="120"/>
      <c r="SW846" s="120"/>
      <c r="SX846" s="120"/>
      <c r="SY846" s="120"/>
      <c r="SZ846" s="120"/>
      <c r="TA846" s="120"/>
      <c r="TB846" s="120"/>
      <c r="TC846" s="120"/>
      <c r="TD846" s="120"/>
      <c r="TE846" s="120"/>
      <c r="TF846" s="120"/>
      <c r="TG846" s="120"/>
      <c r="TH846" s="120"/>
      <c r="TI846" s="120"/>
      <c r="TJ846" s="120"/>
      <c r="TK846" s="120"/>
      <c r="TL846" s="120"/>
      <c r="TM846" s="120"/>
      <c r="TN846" s="120"/>
      <c r="TO846" s="120"/>
      <c r="TP846" s="120"/>
      <c r="TQ846" s="120"/>
      <c r="TR846" s="120"/>
      <c r="TS846" s="120"/>
      <c r="TT846" s="120"/>
      <c r="TU846" s="120"/>
      <c r="TV846" s="120"/>
      <c r="TW846" s="120"/>
      <c r="TX846" s="120"/>
      <c r="TY846" s="120"/>
      <c r="TZ846" s="120"/>
      <c r="UA846" s="120"/>
      <c r="UB846" s="120"/>
      <c r="UC846" s="120"/>
      <c r="UD846" s="120"/>
      <c r="UE846" s="120"/>
      <c r="UF846" s="120"/>
      <c r="UG846" s="120"/>
      <c r="UH846" s="120"/>
      <c r="UI846" s="120"/>
      <c r="UJ846" s="120"/>
      <c r="UK846" s="120"/>
      <c r="UL846" s="120"/>
      <c r="UM846" s="120"/>
      <c r="UN846" s="120"/>
      <c r="UO846" s="120"/>
      <c r="UP846" s="120"/>
      <c r="UQ846" s="120"/>
      <c r="UR846" s="120"/>
      <c r="US846" s="120"/>
      <c r="UT846" s="120"/>
      <c r="UU846" s="120"/>
      <c r="UV846" s="120"/>
      <c r="UW846" s="120"/>
      <c r="UX846" s="120"/>
      <c r="UY846" s="120"/>
      <c r="UZ846" s="120"/>
      <c r="VA846" s="120"/>
      <c r="VB846" s="120"/>
      <c r="VC846" s="120"/>
      <c r="VD846" s="120"/>
      <c r="VE846" s="120"/>
      <c r="VF846" s="120"/>
      <c r="VG846" s="120"/>
      <c r="VH846" s="120"/>
      <c r="VI846" s="120"/>
      <c r="VJ846" s="120"/>
      <c r="VK846" s="120"/>
      <c r="VL846" s="120"/>
      <c r="VM846" s="120"/>
      <c r="VN846" s="120"/>
      <c r="VO846" s="120"/>
      <c r="VP846" s="120"/>
      <c r="VQ846" s="120"/>
      <c r="VR846" s="120"/>
      <c r="VS846" s="120"/>
      <c r="VT846" s="120"/>
      <c r="VU846" s="120"/>
      <c r="VV846" s="120"/>
      <c r="VW846" s="120"/>
      <c r="VX846" s="120"/>
      <c r="VY846" s="120"/>
      <c r="VZ846" s="120"/>
      <c r="WA846" s="120"/>
      <c r="WB846" s="120"/>
      <c r="WC846" s="120"/>
      <c r="WD846" s="120"/>
      <c r="WE846" s="120"/>
      <c r="WF846" s="120"/>
      <c r="WG846" s="120"/>
      <c r="WH846" s="120"/>
      <c r="WI846" s="120"/>
      <c r="WJ846" s="120"/>
      <c r="WK846" s="120"/>
      <c r="WL846" s="120"/>
      <c r="WM846" s="120"/>
      <c r="WN846" s="120"/>
      <c r="WO846" s="120"/>
      <c r="WP846" s="120"/>
      <c r="WQ846" s="120"/>
      <c r="WR846" s="120"/>
      <c r="WS846" s="120"/>
      <c r="WT846" s="120"/>
      <c r="WU846" s="120"/>
      <c r="WV846" s="120"/>
      <c r="WW846" s="120"/>
      <c r="WX846" s="120"/>
      <c r="WY846" s="120"/>
      <c r="WZ846" s="120"/>
      <c r="XA846" s="120"/>
      <c r="XB846" s="120"/>
      <c r="XC846" s="120"/>
      <c r="XD846" s="120"/>
      <c r="XE846" s="120"/>
      <c r="XF846" s="120"/>
      <c r="XG846" s="120"/>
      <c r="XH846" s="120"/>
      <c r="XI846" s="120"/>
      <c r="XJ846" s="120"/>
      <c r="XK846" s="120"/>
      <c r="XL846" s="120"/>
      <c r="XM846" s="120"/>
      <c r="XN846" s="120"/>
      <c r="XO846" s="120"/>
      <c r="XP846" s="120"/>
      <c r="XQ846" s="120"/>
      <c r="XR846" s="120"/>
      <c r="XS846" s="120"/>
      <c r="XT846" s="120"/>
      <c r="XU846" s="120"/>
      <c r="XV846" s="120"/>
      <c r="XW846" s="120"/>
      <c r="XX846" s="120"/>
      <c r="XY846" s="120"/>
      <c r="XZ846" s="120"/>
      <c r="YA846" s="120"/>
      <c r="YB846" s="120"/>
      <c r="YC846" s="120"/>
      <c r="YD846" s="120"/>
      <c r="YE846" s="120"/>
      <c r="YF846" s="120"/>
      <c r="YG846" s="120"/>
      <c r="YH846" s="120"/>
      <c r="YI846" s="120"/>
      <c r="YJ846" s="120"/>
      <c r="YK846" s="120"/>
      <c r="YL846" s="120"/>
      <c r="YM846" s="120"/>
      <c r="YN846" s="120"/>
      <c r="YO846" s="120"/>
      <c r="YP846" s="120"/>
      <c r="YQ846" s="120"/>
      <c r="YR846" s="120"/>
      <c r="YS846" s="120"/>
      <c r="YT846" s="120"/>
      <c r="YU846" s="120"/>
      <c r="YV846" s="120"/>
      <c r="YW846" s="120"/>
      <c r="YX846" s="120"/>
      <c r="YY846" s="120"/>
      <c r="YZ846" s="120"/>
      <c r="ZA846" s="120"/>
      <c r="ZB846" s="120"/>
      <c r="ZC846" s="120"/>
      <c r="ZD846" s="120"/>
      <c r="ZE846" s="120"/>
      <c r="ZF846" s="120"/>
      <c r="ZG846" s="120"/>
      <c r="ZH846" s="120"/>
      <c r="ZI846" s="120"/>
      <c r="ZJ846" s="120"/>
      <c r="ZK846" s="120"/>
      <c r="ZL846" s="120"/>
      <c r="ZM846" s="120"/>
      <c r="ZN846" s="120"/>
      <c r="ZO846" s="120"/>
      <c r="ZP846" s="120"/>
      <c r="ZQ846" s="120"/>
      <c r="ZR846" s="120"/>
      <c r="ZS846" s="120"/>
      <c r="ZT846" s="120"/>
      <c r="ZU846" s="120"/>
      <c r="ZV846" s="120"/>
      <c r="ZW846" s="120"/>
      <c r="ZX846" s="120"/>
      <c r="ZY846" s="120"/>
      <c r="ZZ846" s="120"/>
      <c r="AAA846" s="120"/>
      <c r="AAB846" s="120"/>
      <c r="AAC846" s="120"/>
      <c r="AAD846" s="120"/>
      <c r="AAE846" s="120"/>
      <c r="AAF846" s="120"/>
      <c r="AAG846" s="120"/>
      <c r="AAH846" s="120"/>
      <c r="AAI846" s="120"/>
      <c r="AAJ846" s="120"/>
      <c r="AAK846" s="120"/>
      <c r="AAL846" s="120"/>
      <c r="AAM846" s="120"/>
      <c r="AAN846" s="120"/>
      <c r="AAO846" s="120"/>
      <c r="AAP846" s="120"/>
      <c r="AAQ846" s="120"/>
      <c r="AAR846" s="120"/>
      <c r="AAS846" s="120"/>
      <c r="AAT846" s="120"/>
      <c r="AAU846" s="120"/>
      <c r="AAV846" s="120"/>
      <c r="AAW846" s="120"/>
      <c r="AAX846" s="120"/>
      <c r="AAY846" s="120"/>
      <c r="AAZ846" s="120"/>
      <c r="ABA846" s="120"/>
      <c r="ABB846" s="120"/>
      <c r="ABC846" s="120"/>
      <c r="ABD846" s="120"/>
      <c r="ABE846" s="120"/>
      <c r="ABF846" s="120"/>
      <c r="ABG846" s="120"/>
      <c r="ABH846" s="120"/>
      <c r="ABI846" s="120"/>
      <c r="ABJ846" s="120"/>
      <c r="ABK846" s="120"/>
      <c r="ABL846" s="120"/>
      <c r="ABM846" s="120"/>
      <c r="ABN846" s="120"/>
      <c r="ABO846" s="120"/>
      <c r="ABP846" s="120"/>
      <c r="ABQ846" s="120"/>
      <c r="ABR846" s="120"/>
      <c r="ABS846" s="120"/>
      <c r="ABT846" s="120"/>
      <c r="ABU846" s="120"/>
      <c r="ABV846" s="120"/>
      <c r="ABW846" s="120"/>
      <c r="ABX846" s="120"/>
      <c r="ABY846" s="120"/>
      <c r="ABZ846" s="120"/>
      <c r="ACA846" s="120"/>
      <c r="ACB846" s="120"/>
      <c r="ACC846" s="120"/>
      <c r="ACD846" s="120"/>
      <c r="ACE846" s="120"/>
      <c r="ACF846" s="120"/>
      <c r="ACG846" s="120"/>
      <c r="ACH846" s="120"/>
      <c r="ACI846" s="120"/>
      <c r="ACJ846" s="120"/>
      <c r="ACK846" s="120"/>
      <c r="ACL846" s="120"/>
      <c r="ACM846" s="120"/>
      <c r="ACN846" s="120"/>
      <c r="ACO846" s="120"/>
      <c r="ACP846" s="120"/>
      <c r="ACQ846" s="120"/>
      <c r="ACR846" s="120"/>
      <c r="ACS846" s="120"/>
      <c r="ACT846" s="120"/>
      <c r="ACU846" s="120"/>
      <c r="ACV846" s="120"/>
      <c r="ACW846" s="120"/>
      <c r="ACX846" s="120"/>
      <c r="ACY846" s="120"/>
      <c r="ACZ846" s="120"/>
      <c r="ADA846" s="120"/>
      <c r="ADB846" s="120"/>
      <c r="ADC846" s="120"/>
      <c r="ADD846" s="120"/>
      <c r="ADE846" s="120"/>
      <c r="ADF846" s="120"/>
      <c r="ADG846" s="120"/>
      <c r="ADH846" s="120"/>
      <c r="ADI846" s="120"/>
      <c r="ADJ846" s="120"/>
      <c r="ADK846" s="120"/>
      <c r="ADL846" s="120"/>
      <c r="ADM846" s="120"/>
      <c r="ADN846" s="120"/>
      <c r="ADO846" s="120"/>
      <c r="ADP846" s="120"/>
      <c r="ADQ846" s="120"/>
      <c r="ADR846" s="120"/>
      <c r="ADS846" s="120"/>
      <c r="ADT846" s="120"/>
      <c r="ADU846" s="120"/>
      <c r="ADV846" s="120"/>
      <c r="ADW846" s="120"/>
      <c r="ADX846" s="120"/>
      <c r="ADY846" s="120"/>
      <c r="ADZ846" s="120"/>
      <c r="AEA846" s="120"/>
      <c r="AEB846" s="120"/>
      <c r="AEC846" s="120"/>
      <c r="AED846" s="120"/>
      <c r="AEE846" s="120"/>
      <c r="AEF846" s="120"/>
      <c r="AEG846" s="120"/>
      <c r="AEH846" s="120"/>
      <c r="AEI846" s="120"/>
      <c r="AEJ846" s="120"/>
      <c r="AEK846" s="120"/>
      <c r="AEL846" s="120"/>
      <c r="AEM846" s="120"/>
      <c r="AEN846" s="120"/>
      <c r="AEO846" s="120"/>
      <c r="AEP846" s="120"/>
      <c r="AEQ846" s="120"/>
      <c r="AER846" s="120"/>
      <c r="AES846" s="120"/>
      <c r="AET846" s="120"/>
      <c r="AEU846" s="120"/>
      <c r="AEV846" s="120"/>
      <c r="AEW846" s="120"/>
      <c r="AEX846" s="120"/>
      <c r="AEY846" s="120"/>
      <c r="AEZ846" s="120"/>
      <c r="AFA846" s="120"/>
      <c r="AFB846" s="120"/>
      <c r="AFC846" s="120"/>
      <c r="AFD846" s="120"/>
      <c r="AFE846" s="120"/>
      <c r="AFF846" s="120"/>
      <c r="AFG846" s="120"/>
      <c r="AFH846" s="120"/>
      <c r="AFI846" s="120"/>
      <c r="AFJ846" s="120"/>
      <c r="AFK846" s="120"/>
      <c r="AFL846" s="120"/>
      <c r="AFM846" s="120"/>
      <c r="AFN846" s="120"/>
      <c r="AFO846" s="120"/>
      <c r="AFP846" s="120"/>
      <c r="AFQ846" s="120"/>
      <c r="AFR846" s="120"/>
      <c r="AFS846" s="120"/>
      <c r="AFT846" s="120"/>
      <c r="AFU846" s="120"/>
      <c r="AFV846" s="120"/>
      <c r="AFW846" s="120"/>
      <c r="AFX846" s="120"/>
      <c r="AFY846" s="120"/>
      <c r="AFZ846" s="120"/>
      <c r="AGA846" s="120"/>
      <c r="AGB846" s="120"/>
      <c r="AGC846" s="120"/>
      <c r="AGD846" s="120"/>
      <c r="AGE846" s="120"/>
      <c r="AGF846" s="120"/>
      <c r="AGG846" s="120"/>
      <c r="AGH846" s="120"/>
      <c r="AGI846" s="120"/>
      <c r="AGJ846" s="120"/>
      <c r="AGK846" s="120"/>
      <c r="AGL846" s="120"/>
      <c r="AGM846" s="120"/>
      <c r="AGN846" s="120"/>
      <c r="AGO846" s="120"/>
      <c r="AGP846" s="120"/>
      <c r="AGQ846" s="120"/>
      <c r="AGR846" s="120"/>
      <c r="AGS846" s="120"/>
      <c r="AGT846" s="120"/>
      <c r="AGU846" s="120"/>
      <c r="AGV846" s="120"/>
      <c r="AGW846" s="120"/>
      <c r="AGX846" s="120"/>
      <c r="AGY846" s="120"/>
      <c r="AGZ846" s="120"/>
      <c r="AHA846" s="120"/>
      <c r="AHB846" s="120"/>
      <c r="AHC846" s="120"/>
      <c r="AHD846" s="120"/>
      <c r="AHE846" s="120"/>
      <c r="AHF846" s="120"/>
      <c r="AHG846" s="120"/>
      <c r="AHH846" s="120"/>
      <c r="AHI846" s="120"/>
      <c r="AHJ846" s="120"/>
      <c r="AHK846" s="120"/>
      <c r="AHL846" s="120"/>
      <c r="AHM846" s="120"/>
      <c r="AHN846" s="120"/>
      <c r="AHO846" s="120"/>
      <c r="AHP846" s="120"/>
      <c r="AHQ846" s="120"/>
      <c r="AHR846" s="120"/>
      <c r="AHS846" s="120"/>
      <c r="AHT846" s="120"/>
      <c r="AHU846" s="120"/>
      <c r="AHV846" s="120"/>
      <c r="AHW846" s="120"/>
      <c r="AHX846" s="120"/>
      <c r="AHY846" s="120"/>
      <c r="AHZ846" s="120"/>
      <c r="AIA846" s="120"/>
      <c r="AIB846" s="120"/>
      <c r="AIC846" s="120"/>
      <c r="AID846" s="120"/>
      <c r="AIE846" s="120"/>
      <c r="AIF846" s="120"/>
      <c r="AIG846" s="120"/>
      <c r="AIH846" s="120"/>
      <c r="AII846" s="120"/>
      <c r="AIJ846" s="120"/>
      <c r="AIK846" s="120"/>
      <c r="AIL846" s="120"/>
      <c r="AIM846" s="120"/>
      <c r="AIN846" s="120"/>
      <c r="AIO846" s="120"/>
      <c r="AIP846" s="120"/>
      <c r="AIQ846" s="120"/>
      <c r="AIR846" s="120"/>
      <c r="AIS846" s="120"/>
      <c r="AIT846" s="120"/>
      <c r="AIU846" s="120"/>
      <c r="AIV846" s="120"/>
      <c r="AIW846" s="120"/>
      <c r="AIX846" s="120"/>
      <c r="AIY846" s="120"/>
      <c r="AIZ846" s="120"/>
      <c r="AJA846" s="120"/>
      <c r="AJB846" s="120"/>
      <c r="AJC846" s="120"/>
      <c r="AJD846" s="120"/>
      <c r="AJE846" s="120"/>
      <c r="AJF846" s="120"/>
      <c r="AJG846" s="120"/>
      <c r="AJH846" s="120"/>
      <c r="AJI846" s="120"/>
      <c r="AJJ846" s="120"/>
      <c r="AJK846" s="120"/>
      <c r="AJL846" s="120"/>
      <c r="AJM846" s="120"/>
      <c r="AJN846" s="120"/>
      <c r="AJO846" s="120"/>
      <c r="AJP846" s="120"/>
      <c r="AJQ846" s="120"/>
      <c r="AJR846" s="120"/>
      <c r="AJS846" s="120"/>
      <c r="AJT846" s="120"/>
      <c r="AJU846" s="120"/>
      <c r="AJV846" s="120"/>
      <c r="AJW846" s="120"/>
      <c r="AJX846" s="120"/>
      <c r="AJY846" s="120"/>
      <c r="AJZ846" s="120"/>
      <c r="AKA846" s="120"/>
      <c r="AKB846" s="120"/>
      <c r="AKC846" s="120"/>
      <c r="AKD846" s="120"/>
      <c r="AKE846" s="120"/>
      <c r="AKF846" s="120"/>
      <c r="AKG846" s="120"/>
      <c r="AKH846" s="120"/>
      <c r="AKI846" s="120"/>
      <c r="AKJ846" s="120"/>
      <c r="AKK846" s="120"/>
      <c r="AKL846" s="120"/>
      <c r="AKM846" s="120"/>
      <c r="AKN846" s="120"/>
      <c r="AKO846" s="120"/>
      <c r="AKP846" s="120"/>
      <c r="AKQ846" s="120"/>
      <c r="AKR846" s="120"/>
      <c r="AKS846" s="120"/>
      <c r="AKT846" s="120"/>
      <c r="AKU846" s="120"/>
      <c r="AKV846" s="120"/>
      <c r="AKW846" s="120"/>
      <c r="AKX846" s="120"/>
      <c r="AKY846" s="120"/>
      <c r="AKZ846" s="120"/>
      <c r="ALA846" s="120"/>
      <c r="ALB846" s="120"/>
      <c r="ALC846" s="120"/>
      <c r="ALD846" s="120"/>
      <c r="ALE846" s="120"/>
      <c r="ALF846" s="120"/>
      <c r="ALG846" s="120"/>
      <c r="ALH846" s="120"/>
      <c r="ALI846" s="120"/>
      <c r="ALJ846" s="120"/>
      <c r="ALK846" s="120"/>
      <c r="ALL846" s="120"/>
      <c r="ALM846" s="120"/>
      <c r="ALN846" s="120"/>
      <c r="ALO846" s="120"/>
      <c r="ALP846" s="120"/>
      <c r="ALQ846" s="120"/>
      <c r="ALR846" s="120"/>
      <c r="ALS846" s="120"/>
      <c r="ALT846" s="120"/>
      <c r="ALU846" s="120"/>
      <c r="ALV846" s="120"/>
      <c r="ALW846" s="120"/>
      <c r="ALX846" s="120"/>
      <c r="ALY846" s="120"/>
      <c r="ALZ846" s="120"/>
      <c r="AMA846" s="120"/>
      <c r="AMB846" s="120"/>
      <c r="AMC846" s="120"/>
      <c r="AMD846" s="120"/>
      <c r="AME846" s="120"/>
      <c r="AMF846" s="120"/>
      <c r="AMG846" s="120"/>
      <c r="AMH846" s="120"/>
      <c r="AMI846" s="120"/>
      <c r="AMJ846" s="120"/>
      <c r="AMK846" s="120"/>
      <c r="AML846" s="120"/>
      <c r="AMM846" s="120"/>
      <c r="AMN846" s="120"/>
      <c r="AMO846" s="120"/>
      <c r="AMP846" s="120"/>
      <c r="AMQ846" s="120"/>
      <c r="AMR846" s="120"/>
      <c r="AMS846" s="120"/>
      <c r="AMT846" s="120"/>
      <c r="AMU846" s="120"/>
      <c r="AMV846" s="120"/>
      <c r="AMW846" s="120"/>
      <c r="AMX846" s="120"/>
      <c r="AMY846" s="120"/>
      <c r="AMZ846" s="120"/>
      <c r="ANA846" s="120"/>
      <c r="ANB846" s="120"/>
      <c r="ANC846" s="120"/>
      <c r="AND846" s="120"/>
      <c r="ANE846" s="120"/>
      <c r="ANF846" s="120"/>
      <c r="ANG846" s="120"/>
      <c r="ANH846" s="120"/>
      <c r="ANI846" s="120"/>
      <c r="ANJ846" s="120"/>
      <c r="ANK846" s="120"/>
      <c r="ANL846" s="120"/>
      <c r="ANM846" s="120"/>
      <c r="ANN846" s="120"/>
      <c r="ANO846" s="120"/>
      <c r="ANP846" s="120"/>
      <c r="ANQ846" s="120"/>
      <c r="ANR846" s="120"/>
      <c r="ANS846" s="120"/>
      <c r="ANT846" s="120"/>
      <c r="ANU846" s="120"/>
      <c r="ANV846" s="120"/>
      <c r="ANW846" s="120"/>
      <c r="ANX846" s="120"/>
      <c r="ANY846" s="120"/>
      <c r="ANZ846" s="120"/>
      <c r="AOA846" s="120"/>
      <c r="AOB846" s="120"/>
      <c r="AOC846" s="120"/>
      <c r="AOD846" s="120"/>
      <c r="AOE846" s="120"/>
      <c r="AOF846" s="120"/>
      <c r="AOG846" s="120"/>
      <c r="AOH846" s="120"/>
      <c r="AOI846" s="120"/>
      <c r="AOJ846" s="120"/>
      <c r="AOK846" s="120"/>
      <c r="AOL846" s="120"/>
      <c r="AOM846" s="120"/>
      <c r="AON846" s="120"/>
      <c r="AOO846" s="120"/>
      <c r="AOP846" s="120"/>
      <c r="AOQ846" s="120"/>
      <c r="AOR846" s="120"/>
      <c r="AOS846" s="120"/>
      <c r="AOT846" s="120"/>
      <c r="AOU846" s="120"/>
      <c r="AOV846" s="120"/>
      <c r="AOW846" s="120"/>
      <c r="AOX846" s="120"/>
      <c r="AOY846" s="120"/>
      <c r="AOZ846" s="120"/>
      <c r="APA846" s="120"/>
      <c r="APB846" s="120"/>
      <c r="APC846" s="120"/>
      <c r="APD846" s="120"/>
      <c r="APE846" s="120"/>
      <c r="APF846" s="120"/>
      <c r="APG846" s="120"/>
      <c r="APH846" s="120"/>
      <c r="API846" s="120"/>
      <c r="APJ846" s="120"/>
      <c r="APK846" s="120"/>
      <c r="APL846" s="120"/>
      <c r="APM846" s="120"/>
      <c r="APN846" s="120"/>
      <c r="APO846" s="120"/>
      <c r="APP846" s="120"/>
      <c r="APQ846" s="120"/>
      <c r="APR846" s="120"/>
      <c r="APS846" s="120"/>
      <c r="APT846" s="120"/>
      <c r="APU846" s="120"/>
      <c r="APV846" s="120"/>
      <c r="APW846" s="120"/>
      <c r="APX846" s="120"/>
      <c r="APY846" s="120"/>
      <c r="APZ846" s="120"/>
      <c r="AQA846" s="120"/>
      <c r="AQB846" s="120"/>
      <c r="AQC846" s="120"/>
      <c r="AQD846" s="120"/>
      <c r="AQE846" s="120"/>
      <c r="AQF846" s="120"/>
      <c r="AQG846" s="120"/>
      <c r="AQH846" s="120"/>
      <c r="AQI846" s="120"/>
      <c r="AQJ846" s="120"/>
      <c r="AQK846" s="120"/>
      <c r="AQL846" s="120"/>
      <c r="AQM846" s="120"/>
      <c r="AQN846" s="120"/>
      <c r="AQO846" s="120"/>
      <c r="AQP846" s="120"/>
      <c r="AQQ846" s="120"/>
      <c r="AQR846" s="120"/>
      <c r="AQS846" s="120"/>
      <c r="AQT846" s="120"/>
      <c r="AQU846" s="120"/>
      <c r="AQV846" s="120"/>
      <c r="AQW846" s="120"/>
      <c r="AQX846" s="120"/>
      <c r="AQY846" s="120"/>
      <c r="AQZ846" s="120"/>
      <c r="ARA846" s="120"/>
      <c r="ARB846" s="120"/>
      <c r="ARC846" s="120"/>
      <c r="ARD846" s="120"/>
      <c r="ARE846" s="120"/>
      <c r="ARF846" s="120"/>
      <c r="ARG846" s="120"/>
      <c r="ARH846" s="120"/>
      <c r="ARI846" s="120"/>
      <c r="ARJ846" s="120"/>
      <c r="ARK846" s="120"/>
      <c r="ARL846" s="120"/>
      <c r="ARM846" s="120"/>
      <c r="ARN846" s="120"/>
      <c r="ARO846" s="120"/>
      <c r="ARP846" s="120"/>
      <c r="ARQ846" s="120"/>
      <c r="ARR846" s="120"/>
      <c r="ARS846" s="120"/>
      <c r="ART846" s="120"/>
      <c r="ARU846" s="120"/>
      <c r="ARV846" s="120"/>
      <c r="ARW846" s="120"/>
      <c r="ARX846" s="120"/>
      <c r="ARY846" s="120"/>
      <c r="ARZ846" s="120"/>
      <c r="ASA846" s="120"/>
      <c r="ASB846" s="120"/>
      <c r="ASC846" s="120"/>
      <c r="ASD846" s="120"/>
      <c r="ASE846" s="120"/>
      <c r="ASF846" s="120"/>
      <c r="ASG846" s="120"/>
      <c r="ASH846" s="120"/>
      <c r="ASI846" s="120"/>
      <c r="ASJ846" s="120"/>
      <c r="ASK846" s="120"/>
      <c r="ASL846" s="120"/>
      <c r="ASM846" s="120"/>
      <c r="ASN846" s="120"/>
      <c r="ASO846" s="120"/>
      <c r="ASP846" s="120"/>
      <c r="ASQ846" s="120"/>
      <c r="ASR846" s="120"/>
      <c r="ASS846" s="120"/>
      <c r="AST846" s="120"/>
      <c r="ASU846" s="120"/>
      <c r="ASV846" s="120"/>
      <c r="ASW846" s="120"/>
      <c r="ASX846" s="120"/>
      <c r="ASY846" s="120"/>
      <c r="ASZ846" s="120"/>
      <c r="ATA846" s="120"/>
      <c r="ATB846" s="120"/>
      <c r="ATC846" s="120"/>
      <c r="ATD846" s="120"/>
      <c r="ATE846" s="120"/>
      <c r="ATF846" s="120"/>
      <c r="ATG846" s="120"/>
      <c r="ATH846" s="120"/>
      <c r="ATI846" s="120"/>
      <c r="ATJ846" s="120"/>
      <c r="ATK846" s="120"/>
      <c r="ATL846" s="120"/>
      <c r="ATM846" s="120"/>
      <c r="ATN846" s="120"/>
      <c r="ATO846" s="120"/>
      <c r="ATP846" s="120"/>
      <c r="ATQ846" s="120"/>
      <c r="ATR846" s="120"/>
      <c r="ATS846" s="120"/>
      <c r="ATT846" s="120"/>
      <c r="ATU846" s="120"/>
      <c r="ATV846" s="120"/>
      <c r="ATW846" s="120"/>
      <c r="ATX846" s="120"/>
      <c r="ATY846" s="120"/>
      <c r="ATZ846" s="120"/>
      <c r="AUA846" s="120"/>
      <c r="AUB846" s="120"/>
      <c r="AUC846" s="120"/>
      <c r="AUD846" s="120"/>
      <c r="AUE846" s="120"/>
      <c r="AUF846" s="120"/>
      <c r="AUG846" s="120"/>
      <c r="AUH846" s="120"/>
      <c r="AUI846" s="120"/>
      <c r="AUJ846" s="120"/>
      <c r="AUK846" s="120"/>
      <c r="AUL846" s="120"/>
      <c r="AUM846" s="120"/>
      <c r="AUN846" s="120"/>
      <c r="AUO846" s="120"/>
      <c r="AUP846" s="120"/>
      <c r="AUQ846" s="120"/>
      <c r="AUR846" s="120"/>
      <c r="AUS846" s="120"/>
      <c r="AUT846" s="120"/>
      <c r="AUU846" s="120"/>
      <c r="AUV846" s="120"/>
      <c r="AUW846" s="120"/>
      <c r="AUX846" s="120"/>
      <c r="AUY846" s="120"/>
      <c r="AUZ846" s="120"/>
      <c r="AVA846" s="120"/>
      <c r="AVB846" s="120"/>
      <c r="AVC846" s="120"/>
      <c r="AVD846" s="120"/>
      <c r="AVE846" s="120"/>
      <c r="AVF846" s="120"/>
      <c r="AVG846" s="120"/>
      <c r="AVH846" s="120"/>
      <c r="AVI846" s="120"/>
      <c r="AVJ846" s="120"/>
      <c r="AVK846" s="120"/>
      <c r="AVL846" s="120"/>
      <c r="AVM846" s="120"/>
      <c r="AVN846" s="120"/>
      <c r="AVO846" s="120"/>
      <c r="AVP846" s="120"/>
      <c r="AVQ846" s="120"/>
      <c r="AVR846" s="120"/>
      <c r="AVS846" s="120"/>
      <c r="AVT846" s="120"/>
      <c r="AVU846" s="120"/>
      <c r="AVV846" s="120"/>
      <c r="AVW846" s="120"/>
      <c r="AVX846" s="120"/>
      <c r="AVY846" s="120"/>
      <c r="AVZ846" s="120"/>
      <c r="AWA846" s="120"/>
      <c r="AWB846" s="120"/>
      <c r="AWC846" s="120"/>
      <c r="AWD846" s="120"/>
      <c r="AWE846" s="120"/>
      <c r="AWF846" s="120"/>
      <c r="AWG846" s="120"/>
      <c r="AWH846" s="120"/>
      <c r="AWI846" s="120"/>
      <c r="AWJ846" s="120"/>
      <c r="AWK846" s="120"/>
      <c r="AWL846" s="120"/>
      <c r="AWM846" s="120"/>
      <c r="AWN846" s="120"/>
      <c r="AWO846" s="120"/>
      <c r="AWP846" s="120"/>
      <c r="AWQ846" s="120"/>
      <c r="AWR846" s="120"/>
      <c r="AWS846" s="120"/>
      <c r="AWT846" s="120"/>
      <c r="AWU846" s="120"/>
      <c r="AWV846" s="120"/>
      <c r="AWW846" s="120"/>
      <c r="AWX846" s="120"/>
      <c r="AWY846" s="120"/>
      <c r="AWZ846" s="120"/>
      <c r="AXA846" s="120"/>
      <c r="AXB846" s="120"/>
      <c r="AXC846" s="120"/>
      <c r="AXD846" s="120"/>
      <c r="AXE846" s="120"/>
      <c r="AXF846" s="120"/>
      <c r="AXG846" s="120"/>
      <c r="AXH846" s="120"/>
      <c r="AXI846" s="120"/>
      <c r="AXJ846" s="120"/>
      <c r="AXK846" s="120"/>
      <c r="AXL846" s="120"/>
      <c r="AXM846" s="120"/>
      <c r="AXN846" s="120"/>
      <c r="AXO846" s="120"/>
      <c r="AXP846" s="120"/>
      <c r="AXQ846" s="120"/>
      <c r="AXR846" s="120"/>
      <c r="AXS846" s="120"/>
      <c r="AXT846" s="120"/>
      <c r="AXU846" s="120"/>
      <c r="AXV846" s="120"/>
      <c r="AXW846" s="120"/>
      <c r="AXX846" s="120"/>
      <c r="AXY846" s="120"/>
      <c r="AXZ846" s="120"/>
      <c r="AYA846" s="120"/>
      <c r="AYB846" s="120"/>
      <c r="AYC846" s="120"/>
      <c r="AYD846" s="120"/>
      <c r="AYE846" s="120"/>
      <c r="AYF846" s="120"/>
      <c r="AYG846" s="120"/>
      <c r="AYH846" s="120"/>
      <c r="AYI846" s="120"/>
      <c r="AYJ846" s="120"/>
      <c r="AYK846" s="120"/>
      <c r="AYL846" s="120"/>
      <c r="AYM846" s="120"/>
      <c r="AYN846" s="120"/>
      <c r="AYO846" s="120"/>
      <c r="AYP846" s="120"/>
      <c r="AYQ846" s="120"/>
      <c r="AYR846" s="120"/>
      <c r="AYS846" s="120"/>
      <c r="AYT846" s="120"/>
      <c r="AYU846" s="120"/>
      <c r="AYV846" s="120"/>
      <c r="AYW846" s="120"/>
      <c r="AYX846" s="120"/>
      <c r="AYY846" s="120"/>
      <c r="AYZ846" s="120"/>
      <c r="AZA846" s="120"/>
      <c r="AZB846" s="120"/>
      <c r="AZC846" s="120"/>
      <c r="AZD846" s="120"/>
      <c r="AZE846" s="120"/>
      <c r="AZF846" s="120"/>
      <c r="AZG846" s="120"/>
      <c r="AZH846" s="120"/>
      <c r="AZI846" s="120"/>
      <c r="AZJ846" s="120"/>
      <c r="AZK846" s="120"/>
      <c r="AZL846" s="120"/>
      <c r="AZM846" s="120"/>
      <c r="AZN846" s="120"/>
      <c r="AZO846" s="120"/>
      <c r="AZP846" s="120"/>
      <c r="AZQ846" s="120"/>
      <c r="AZR846" s="120"/>
      <c r="AZS846" s="120"/>
      <c r="AZT846" s="120"/>
      <c r="AZU846" s="120"/>
      <c r="AZV846" s="120"/>
      <c r="AZW846" s="120"/>
      <c r="AZX846" s="120"/>
      <c r="AZY846" s="120"/>
      <c r="AZZ846" s="120"/>
      <c r="BAA846" s="120"/>
      <c r="BAB846" s="120"/>
      <c r="BAC846" s="120"/>
      <c r="BAD846" s="120"/>
      <c r="BAE846" s="120"/>
      <c r="BAF846" s="120"/>
      <c r="BAG846" s="120"/>
      <c r="BAH846" s="120"/>
      <c r="BAI846" s="120"/>
      <c r="BAJ846" s="120"/>
      <c r="BAK846" s="120"/>
      <c r="BAL846" s="120"/>
      <c r="BAM846" s="120"/>
      <c r="BAN846" s="120"/>
      <c r="BAO846" s="120"/>
      <c r="BAP846" s="120"/>
      <c r="BAQ846" s="120"/>
      <c r="BAR846" s="120"/>
      <c r="BAS846" s="120"/>
      <c r="BAT846" s="120"/>
      <c r="BAU846" s="120"/>
      <c r="BAV846" s="120"/>
      <c r="BAW846" s="120"/>
      <c r="BAX846" s="120"/>
      <c r="BAY846" s="120"/>
      <c r="BAZ846" s="120"/>
      <c r="BBA846" s="120"/>
      <c r="BBB846" s="120"/>
      <c r="BBC846" s="120"/>
      <c r="BBD846" s="120"/>
      <c r="BBE846" s="120"/>
      <c r="BBF846" s="120"/>
      <c r="BBG846" s="120"/>
      <c r="BBH846" s="120"/>
      <c r="BBI846" s="120"/>
      <c r="BBJ846" s="120"/>
      <c r="BBK846" s="120"/>
      <c r="BBL846" s="120"/>
      <c r="BBM846" s="120"/>
      <c r="BBN846" s="120"/>
      <c r="BBO846" s="120"/>
      <c r="BBP846" s="120"/>
      <c r="BBQ846" s="120"/>
      <c r="BBR846" s="120"/>
      <c r="BBS846" s="120"/>
      <c r="BBT846" s="120"/>
      <c r="BBU846" s="120"/>
      <c r="BBV846" s="120"/>
      <c r="BBW846" s="120"/>
      <c r="BBX846" s="120"/>
      <c r="BBY846" s="120"/>
      <c r="BBZ846" s="120"/>
      <c r="BCA846" s="120"/>
      <c r="BCB846" s="120"/>
      <c r="BCC846" s="120"/>
      <c r="BCD846" s="120"/>
      <c r="BCE846" s="120"/>
      <c r="BCF846" s="120"/>
      <c r="BCG846" s="120"/>
      <c r="BCH846" s="120"/>
      <c r="BCI846" s="120"/>
      <c r="BCJ846" s="120"/>
      <c r="BCK846" s="120"/>
      <c r="BCL846" s="120"/>
      <c r="BCM846" s="120"/>
      <c r="BCN846" s="120"/>
      <c r="BCO846" s="120"/>
      <c r="BCP846" s="120"/>
      <c r="BCQ846" s="120"/>
      <c r="BCR846" s="120"/>
      <c r="BCS846" s="120"/>
      <c r="BCT846" s="120"/>
      <c r="BCU846" s="120"/>
      <c r="BCV846" s="120"/>
      <c r="BCW846" s="120"/>
      <c r="BCX846" s="120"/>
      <c r="BCY846" s="120"/>
      <c r="BCZ846" s="120"/>
      <c r="BDA846" s="120"/>
      <c r="BDB846" s="120"/>
      <c r="BDC846" s="120"/>
      <c r="BDD846" s="120"/>
      <c r="BDE846" s="120"/>
      <c r="BDF846" s="120"/>
      <c r="BDG846" s="120"/>
      <c r="BDH846" s="120"/>
      <c r="BDI846" s="120"/>
      <c r="BDJ846" s="120"/>
      <c r="BDK846" s="120"/>
      <c r="BDL846" s="120"/>
      <c r="BDM846" s="120"/>
      <c r="BDN846" s="120"/>
      <c r="BDO846" s="120"/>
      <c r="BDP846" s="120"/>
      <c r="BDQ846" s="120"/>
      <c r="BDR846" s="120"/>
      <c r="BDS846" s="120"/>
      <c r="BDT846" s="120"/>
      <c r="BDU846" s="120"/>
      <c r="BDV846" s="120"/>
      <c r="BDW846" s="120"/>
      <c r="BDX846" s="120"/>
      <c r="BDY846" s="120"/>
      <c r="BDZ846" s="120"/>
      <c r="BEA846" s="120"/>
      <c r="BEB846" s="120"/>
      <c r="BEC846" s="120"/>
      <c r="BED846" s="120"/>
      <c r="BEE846" s="120"/>
      <c r="BEF846" s="120"/>
      <c r="BEG846" s="120"/>
      <c r="BEH846" s="120"/>
      <c r="BEI846" s="120"/>
      <c r="BEJ846" s="120"/>
      <c r="BEK846" s="120"/>
      <c r="BEL846" s="120"/>
      <c r="BEM846" s="120"/>
      <c r="BEN846" s="120"/>
      <c r="BEO846" s="120"/>
      <c r="BEP846" s="120"/>
      <c r="BEQ846" s="120"/>
      <c r="BER846" s="120"/>
      <c r="BES846" s="120"/>
      <c r="BET846" s="120"/>
      <c r="BEU846" s="120"/>
      <c r="BEV846" s="120"/>
      <c r="BEW846" s="120"/>
      <c r="BEX846" s="120"/>
      <c r="BEY846" s="120"/>
      <c r="BEZ846" s="120"/>
      <c r="BFA846" s="120"/>
      <c r="BFB846" s="120"/>
      <c r="BFC846" s="120"/>
      <c r="BFD846" s="120"/>
      <c r="BFE846" s="120"/>
      <c r="BFF846" s="120"/>
      <c r="BFG846" s="120"/>
      <c r="BFH846" s="120"/>
      <c r="BFI846" s="120"/>
      <c r="BFJ846" s="120"/>
      <c r="BFK846" s="120"/>
      <c r="BFL846" s="120"/>
      <c r="BFM846" s="120"/>
      <c r="BFN846" s="120"/>
      <c r="BFO846" s="120"/>
      <c r="BFP846" s="120"/>
      <c r="BFQ846" s="120"/>
      <c r="BFR846" s="120"/>
      <c r="BFS846" s="120"/>
      <c r="BFT846" s="120"/>
      <c r="BFU846" s="120"/>
      <c r="BFV846" s="120"/>
      <c r="BFW846" s="120"/>
      <c r="BFX846" s="120"/>
      <c r="BFY846" s="120"/>
      <c r="BFZ846" s="120"/>
      <c r="BGA846" s="120"/>
      <c r="BGB846" s="120"/>
      <c r="BGC846" s="120"/>
      <c r="BGD846" s="120"/>
      <c r="BGE846" s="120"/>
      <c r="BGF846" s="120"/>
      <c r="BGG846" s="120"/>
      <c r="BGH846" s="120"/>
      <c r="BGI846" s="120"/>
      <c r="BGJ846" s="120"/>
      <c r="BGK846" s="120"/>
      <c r="BGL846" s="120"/>
      <c r="BGM846" s="120"/>
      <c r="BGN846" s="120"/>
      <c r="BGO846" s="120"/>
      <c r="BGP846" s="120"/>
      <c r="BGQ846" s="120"/>
      <c r="BGR846" s="120"/>
      <c r="BGS846" s="120"/>
      <c r="BGT846" s="120"/>
      <c r="BGU846" s="120"/>
      <c r="BGV846" s="120"/>
      <c r="BGW846" s="120"/>
      <c r="BGX846" s="120"/>
      <c r="BGY846" s="120"/>
      <c r="BGZ846" s="120"/>
      <c r="BHA846" s="120"/>
      <c r="BHB846" s="120"/>
      <c r="BHC846" s="120"/>
      <c r="BHD846" s="120"/>
      <c r="BHE846" s="120"/>
      <c r="BHF846" s="120"/>
      <c r="BHG846" s="120"/>
      <c r="BHH846" s="120"/>
      <c r="BHI846" s="120"/>
      <c r="BHJ846" s="120"/>
      <c r="BHK846" s="120"/>
      <c r="BHL846" s="120"/>
      <c r="BHM846" s="120"/>
      <c r="BHN846" s="120"/>
      <c r="BHO846" s="120"/>
      <c r="BHP846" s="120"/>
      <c r="BHQ846" s="120"/>
      <c r="BHR846" s="120"/>
      <c r="BHS846" s="120"/>
      <c r="BHT846" s="120"/>
      <c r="BHU846" s="120"/>
      <c r="BHV846" s="120"/>
      <c r="BHW846" s="120"/>
      <c r="BHX846" s="120"/>
      <c r="BHY846" s="120"/>
      <c r="BHZ846" s="120"/>
      <c r="BIA846" s="120"/>
      <c r="BIB846" s="120"/>
      <c r="BIC846" s="120"/>
      <c r="BID846" s="120"/>
      <c r="BIE846" s="120"/>
      <c r="BIF846" s="120"/>
      <c r="BIG846" s="120"/>
      <c r="BIH846" s="120"/>
      <c r="BII846" s="120"/>
      <c r="BIJ846" s="120"/>
      <c r="BIK846" s="120"/>
      <c r="BIL846" s="120"/>
      <c r="BIM846" s="120"/>
      <c r="BIN846" s="120"/>
      <c r="BIO846" s="120"/>
      <c r="BIP846" s="120"/>
      <c r="BIQ846" s="120"/>
      <c r="BIR846" s="120"/>
      <c r="BIS846" s="120"/>
      <c r="BIT846" s="120"/>
      <c r="BIU846" s="120"/>
      <c r="BIV846" s="120"/>
      <c r="BIW846" s="120"/>
      <c r="BIX846" s="120"/>
      <c r="BIY846" s="120"/>
      <c r="BIZ846" s="120"/>
      <c r="BJA846" s="120"/>
      <c r="BJB846" s="120"/>
      <c r="BJC846" s="120"/>
      <c r="BJD846" s="120"/>
      <c r="BJE846" s="120"/>
      <c r="BJF846" s="120"/>
      <c r="BJG846" s="120"/>
      <c r="BJH846" s="120"/>
      <c r="BJI846" s="120"/>
      <c r="BJJ846" s="120"/>
      <c r="BJK846" s="120"/>
      <c r="BJL846" s="120"/>
      <c r="BJM846" s="120"/>
      <c r="BJN846" s="120"/>
      <c r="BJO846" s="120"/>
      <c r="BJP846" s="120"/>
      <c r="BJQ846" s="120"/>
      <c r="BJR846" s="120"/>
      <c r="BJS846" s="120"/>
      <c r="BJT846" s="120"/>
      <c r="BJU846" s="120"/>
      <c r="BJV846" s="120"/>
      <c r="BJW846" s="120"/>
      <c r="BJX846" s="120"/>
      <c r="BJY846" s="120"/>
      <c r="BJZ846" s="120"/>
      <c r="BKA846" s="120"/>
      <c r="BKB846" s="120"/>
      <c r="BKC846" s="120"/>
      <c r="BKD846" s="120"/>
      <c r="BKE846" s="120"/>
      <c r="BKF846" s="120"/>
      <c r="BKG846" s="120"/>
      <c r="BKH846" s="120"/>
      <c r="BKI846" s="120"/>
      <c r="BKJ846" s="120"/>
      <c r="BKK846" s="120"/>
      <c r="BKL846" s="120"/>
      <c r="BKM846" s="120"/>
      <c r="BKN846" s="120"/>
      <c r="BKO846" s="120"/>
      <c r="BKP846" s="120"/>
      <c r="BKQ846" s="120"/>
      <c r="BKR846" s="120"/>
      <c r="BKS846" s="120"/>
      <c r="BKT846" s="120"/>
      <c r="BKU846" s="120"/>
      <c r="BKV846" s="120"/>
      <c r="BKW846" s="120"/>
      <c r="BKX846" s="120"/>
      <c r="BKY846" s="120"/>
      <c r="BKZ846" s="120"/>
      <c r="BLA846" s="120"/>
      <c r="BLB846" s="120"/>
      <c r="BLC846" s="120"/>
      <c r="BLD846" s="120"/>
      <c r="BLE846" s="120"/>
      <c r="BLF846" s="120"/>
      <c r="BLG846" s="120"/>
      <c r="BLH846" s="120"/>
      <c r="BLI846" s="120"/>
      <c r="BLJ846" s="120"/>
      <c r="BLK846" s="120"/>
      <c r="BLL846" s="120"/>
      <c r="BLM846" s="120"/>
      <c r="BLN846" s="120"/>
      <c r="BLO846" s="120"/>
      <c r="BLP846" s="120"/>
      <c r="BLQ846" s="120"/>
      <c r="BLR846" s="120"/>
      <c r="BLS846" s="120"/>
      <c r="BLT846" s="120"/>
      <c r="BLU846" s="120"/>
      <c r="BLV846" s="120"/>
      <c r="BLW846" s="120"/>
      <c r="BLX846" s="120"/>
      <c r="BLY846" s="120"/>
      <c r="BLZ846" s="120"/>
      <c r="BMA846" s="120"/>
      <c r="BMB846" s="120"/>
      <c r="BMC846" s="120"/>
      <c r="BMD846" s="120"/>
      <c r="BME846" s="120"/>
      <c r="BMF846" s="120"/>
      <c r="BMG846" s="120"/>
      <c r="BMH846" s="120"/>
      <c r="BMI846" s="120"/>
      <c r="BMJ846" s="120"/>
      <c r="BMK846" s="120"/>
      <c r="BML846" s="120"/>
      <c r="BMM846" s="120"/>
      <c r="BMN846" s="120"/>
      <c r="BMO846" s="120"/>
      <c r="BMP846" s="120"/>
      <c r="BMQ846" s="120"/>
      <c r="BMR846" s="120"/>
      <c r="BMS846" s="120"/>
      <c r="BMT846" s="120"/>
      <c r="BMU846" s="120"/>
      <c r="BMV846" s="120"/>
      <c r="BMW846" s="120"/>
      <c r="BMX846" s="120"/>
      <c r="BMY846" s="120"/>
      <c r="BMZ846" s="120"/>
      <c r="BNA846" s="120"/>
      <c r="BNB846" s="120"/>
      <c r="BNC846" s="120"/>
      <c r="BND846" s="120"/>
      <c r="BNE846" s="120"/>
      <c r="BNF846" s="120"/>
      <c r="BNG846" s="120"/>
      <c r="BNH846" s="120"/>
      <c r="BNI846" s="120"/>
      <c r="BNJ846" s="120"/>
      <c r="BNK846" s="120"/>
      <c r="BNL846" s="120"/>
      <c r="BNM846" s="120"/>
      <c r="BNN846" s="120"/>
      <c r="BNO846" s="120"/>
      <c r="BNP846" s="120"/>
      <c r="BNQ846" s="120"/>
      <c r="BNR846" s="120"/>
      <c r="BNS846" s="120"/>
      <c r="BNT846" s="120"/>
      <c r="BNU846" s="120"/>
      <c r="BNV846" s="120"/>
      <c r="BNW846" s="120"/>
      <c r="BNX846" s="120"/>
      <c r="BNY846" s="120"/>
      <c r="BNZ846" s="120"/>
      <c r="BOA846" s="120"/>
      <c r="BOB846" s="120"/>
      <c r="BOC846" s="120"/>
      <c r="BOD846" s="120"/>
      <c r="BOE846" s="120"/>
      <c r="BOF846" s="120"/>
      <c r="BOG846" s="120"/>
      <c r="BOH846" s="120"/>
      <c r="BOI846" s="120"/>
      <c r="BOJ846" s="120"/>
      <c r="BOK846" s="120"/>
      <c r="BOL846" s="120"/>
      <c r="BOM846" s="120"/>
      <c r="BON846" s="120"/>
      <c r="BOO846" s="120"/>
      <c r="BOP846" s="120"/>
      <c r="BOQ846" s="120"/>
      <c r="BOR846" s="120"/>
      <c r="BOS846" s="120"/>
      <c r="BOT846" s="120"/>
      <c r="BOU846" s="120"/>
      <c r="BOV846" s="120"/>
      <c r="BOW846" s="120"/>
      <c r="BOX846" s="120"/>
      <c r="BOY846" s="120"/>
      <c r="BOZ846" s="120"/>
      <c r="BPA846" s="120"/>
      <c r="BPB846" s="120"/>
      <c r="BPC846" s="120"/>
      <c r="BPD846" s="120"/>
      <c r="BPE846" s="120"/>
      <c r="BPF846" s="120"/>
      <c r="BPG846" s="120"/>
      <c r="BPH846" s="120"/>
      <c r="BPI846" s="120"/>
      <c r="BPJ846" s="120"/>
      <c r="BPK846" s="120"/>
      <c r="BPL846" s="120"/>
      <c r="BPM846" s="120"/>
      <c r="BPN846" s="120"/>
      <c r="BPO846" s="120"/>
      <c r="BPP846" s="120"/>
      <c r="BPQ846" s="120"/>
      <c r="BPR846" s="120"/>
      <c r="BPS846" s="120"/>
      <c r="BPT846" s="120"/>
      <c r="BPU846" s="120"/>
      <c r="BPV846" s="120"/>
      <c r="BPW846" s="120"/>
      <c r="BPX846" s="120"/>
      <c r="BPY846" s="120"/>
      <c r="BPZ846" s="120"/>
      <c r="BQA846" s="120"/>
      <c r="BQB846" s="120"/>
      <c r="BQC846" s="120"/>
      <c r="BQD846" s="120"/>
      <c r="BQE846" s="120"/>
      <c r="BQF846" s="120"/>
      <c r="BQG846" s="120"/>
      <c r="BQH846" s="120"/>
      <c r="BQI846" s="120"/>
      <c r="BQJ846" s="120"/>
      <c r="BQK846" s="120"/>
      <c r="BQL846" s="120"/>
      <c r="BQM846" s="120"/>
      <c r="BQN846" s="120"/>
      <c r="BQO846" s="120"/>
      <c r="BQP846" s="120"/>
      <c r="BQQ846" s="120"/>
      <c r="BQR846" s="120"/>
      <c r="BQS846" s="120"/>
      <c r="BQT846" s="120"/>
      <c r="BQU846" s="120"/>
      <c r="BQV846" s="120"/>
      <c r="BQW846" s="120"/>
      <c r="BQX846" s="120"/>
      <c r="BQY846" s="120"/>
      <c r="BQZ846" s="120"/>
      <c r="BRA846" s="120"/>
      <c r="BRB846" s="120"/>
      <c r="BRC846" s="120"/>
      <c r="BRD846" s="120"/>
      <c r="BRE846" s="120"/>
      <c r="BRF846" s="120"/>
      <c r="BRG846" s="120"/>
      <c r="BRH846" s="120"/>
      <c r="BRI846" s="120"/>
      <c r="BRJ846" s="120"/>
      <c r="BRK846" s="120"/>
      <c r="BRL846" s="120"/>
      <c r="BRM846" s="120"/>
      <c r="BRN846" s="120"/>
      <c r="BRO846" s="120"/>
      <c r="BRP846" s="120"/>
      <c r="BRQ846" s="120"/>
      <c r="BRR846" s="120"/>
      <c r="BRS846" s="120"/>
      <c r="BRT846" s="120"/>
      <c r="BRU846" s="120"/>
      <c r="BRV846" s="120"/>
      <c r="BRW846" s="120"/>
      <c r="BRX846" s="120"/>
      <c r="BRY846" s="120"/>
      <c r="BRZ846" s="120"/>
      <c r="BSA846" s="120"/>
      <c r="BSB846" s="120"/>
      <c r="BSC846" s="120"/>
      <c r="BSD846" s="120"/>
      <c r="BSE846" s="120"/>
      <c r="BSF846" s="120"/>
      <c r="BSG846" s="120"/>
      <c r="BSH846" s="120"/>
      <c r="BSI846" s="120"/>
      <c r="BSJ846" s="120"/>
      <c r="BSK846" s="120"/>
      <c r="BSL846" s="120"/>
      <c r="BSM846" s="120"/>
      <c r="BSN846" s="120"/>
      <c r="BSO846" s="120"/>
      <c r="BSP846" s="120"/>
      <c r="BSQ846" s="120"/>
      <c r="BSR846" s="120"/>
      <c r="BSS846" s="120"/>
      <c r="BST846" s="120"/>
      <c r="BSU846" s="120"/>
      <c r="BSV846" s="120"/>
      <c r="BSW846" s="120"/>
      <c r="BSX846" s="120"/>
      <c r="BSY846" s="120"/>
      <c r="BSZ846" s="120"/>
      <c r="BTA846" s="120"/>
      <c r="BTB846" s="120"/>
      <c r="BTC846" s="120"/>
      <c r="BTD846" s="120"/>
      <c r="BTE846" s="120"/>
      <c r="BTF846" s="120"/>
      <c r="BTG846" s="120"/>
      <c r="BTH846" s="120"/>
      <c r="BTI846" s="120"/>
      <c r="BTJ846" s="120"/>
      <c r="BTK846" s="120"/>
      <c r="BTL846" s="120"/>
      <c r="BTM846" s="120"/>
      <c r="BTN846" s="120"/>
      <c r="BTO846" s="120"/>
      <c r="BTP846" s="120"/>
      <c r="BTQ846" s="120"/>
      <c r="BTR846" s="120"/>
      <c r="BTS846" s="120"/>
      <c r="BTT846" s="120"/>
      <c r="BTU846" s="120"/>
      <c r="BTV846" s="120"/>
      <c r="BTW846" s="120"/>
      <c r="BTX846" s="120"/>
      <c r="BTY846" s="120"/>
      <c r="BTZ846" s="120"/>
      <c r="BUA846" s="120"/>
      <c r="BUB846" s="120"/>
      <c r="BUC846" s="120"/>
      <c r="BUD846" s="120"/>
      <c r="BUE846" s="120"/>
      <c r="BUF846" s="120"/>
      <c r="BUG846" s="120"/>
      <c r="BUH846" s="120"/>
      <c r="BUI846" s="120"/>
      <c r="BUJ846" s="120"/>
      <c r="BUK846" s="120"/>
      <c r="BUL846" s="120"/>
      <c r="BUM846" s="120"/>
      <c r="BUN846" s="120"/>
      <c r="BUO846" s="120"/>
      <c r="BUP846" s="120"/>
      <c r="BUQ846" s="120"/>
      <c r="BUR846" s="120"/>
      <c r="BUS846" s="120"/>
      <c r="BUT846" s="120"/>
      <c r="BUU846" s="120"/>
      <c r="BUV846" s="120"/>
      <c r="BUW846" s="120"/>
      <c r="BUX846" s="120"/>
      <c r="BUY846" s="120"/>
      <c r="BUZ846" s="120"/>
      <c r="BVA846" s="120"/>
      <c r="BVB846" s="120"/>
      <c r="BVC846" s="120"/>
      <c r="BVD846" s="120"/>
      <c r="BVE846" s="120"/>
      <c r="BVF846" s="120"/>
      <c r="BVG846" s="120"/>
      <c r="BVH846" s="120"/>
      <c r="BVI846" s="120"/>
      <c r="BVJ846" s="120"/>
      <c r="BVK846" s="120"/>
      <c r="BVL846" s="120"/>
      <c r="BVM846" s="120"/>
      <c r="BVN846" s="120"/>
      <c r="BVO846" s="120"/>
      <c r="BVP846" s="120"/>
      <c r="BVQ846" s="120"/>
      <c r="BVR846" s="120"/>
      <c r="BVS846" s="120"/>
      <c r="BVT846" s="120"/>
      <c r="BVU846" s="120"/>
      <c r="BVV846" s="120"/>
      <c r="BVW846" s="120"/>
      <c r="BVX846" s="120"/>
      <c r="BVY846" s="120"/>
      <c r="BVZ846" s="120"/>
      <c r="BWA846" s="120"/>
      <c r="BWB846" s="120"/>
      <c r="BWC846" s="120"/>
      <c r="BWD846" s="120"/>
      <c r="BWE846" s="120"/>
      <c r="BWF846" s="120"/>
      <c r="BWG846" s="120"/>
      <c r="BWH846" s="120"/>
      <c r="BWI846" s="120"/>
      <c r="BWJ846" s="120"/>
      <c r="BWK846" s="120"/>
      <c r="BWL846" s="120"/>
      <c r="BWM846" s="120"/>
      <c r="BWN846" s="120"/>
      <c r="BWO846" s="120"/>
      <c r="BWP846" s="120"/>
      <c r="BWQ846" s="120"/>
      <c r="BWR846" s="120"/>
      <c r="BWS846" s="120"/>
      <c r="BWT846" s="120"/>
      <c r="BWU846" s="120"/>
      <c r="BWV846" s="120"/>
      <c r="BWW846" s="120"/>
      <c r="BWX846" s="120"/>
      <c r="BWY846" s="120"/>
      <c r="BWZ846" s="120"/>
      <c r="BXA846" s="120"/>
      <c r="BXB846" s="120"/>
      <c r="BXC846" s="120"/>
      <c r="BXD846" s="120"/>
      <c r="BXE846" s="120"/>
      <c r="BXF846" s="120"/>
      <c r="BXG846" s="120"/>
      <c r="BXH846" s="120"/>
      <c r="BXI846" s="120"/>
      <c r="BXJ846" s="120"/>
      <c r="BXK846" s="120"/>
      <c r="BXL846" s="120"/>
      <c r="BXM846" s="120"/>
      <c r="BXN846" s="120"/>
      <c r="BXO846" s="120"/>
      <c r="BXP846" s="120"/>
      <c r="BXQ846" s="120"/>
      <c r="BXR846" s="120"/>
      <c r="BXS846" s="120"/>
      <c r="BXT846" s="120"/>
      <c r="BXU846" s="120"/>
      <c r="BXV846" s="120"/>
      <c r="BXW846" s="120"/>
      <c r="BXX846" s="120"/>
      <c r="BXY846" s="120"/>
      <c r="BXZ846" s="120"/>
      <c r="BYA846" s="120"/>
      <c r="BYB846" s="120"/>
      <c r="BYC846" s="120"/>
      <c r="BYD846" s="120"/>
      <c r="BYE846" s="120"/>
      <c r="BYF846" s="120"/>
      <c r="BYG846" s="120"/>
      <c r="BYH846" s="120"/>
      <c r="BYI846" s="120"/>
      <c r="BYJ846" s="120"/>
      <c r="BYK846" s="120"/>
      <c r="BYL846" s="120"/>
      <c r="BYM846" s="120"/>
      <c r="BYN846" s="120"/>
      <c r="BYO846" s="120"/>
      <c r="BYP846" s="120"/>
      <c r="BYQ846" s="120"/>
      <c r="BYR846" s="120"/>
      <c r="BYS846" s="120"/>
      <c r="BYT846" s="120"/>
      <c r="BYU846" s="120"/>
      <c r="BYV846" s="120"/>
      <c r="BYW846" s="120"/>
      <c r="BYX846" s="120"/>
      <c r="BYY846" s="120"/>
      <c r="BYZ846" s="120"/>
      <c r="BZA846" s="120"/>
      <c r="BZB846" s="120"/>
      <c r="BZC846" s="120"/>
      <c r="BZD846" s="120"/>
      <c r="BZE846" s="120"/>
      <c r="BZF846" s="120"/>
      <c r="BZG846" s="120"/>
      <c r="BZH846" s="120"/>
      <c r="BZI846" s="120"/>
      <c r="BZJ846" s="120"/>
      <c r="BZK846" s="120"/>
      <c r="BZL846" s="120"/>
      <c r="BZM846" s="120"/>
      <c r="BZN846" s="120"/>
      <c r="BZO846" s="120"/>
      <c r="BZP846" s="120"/>
      <c r="BZQ846" s="120"/>
      <c r="BZR846" s="120"/>
      <c r="BZS846" s="120"/>
      <c r="BZT846" s="120"/>
      <c r="BZU846" s="120"/>
      <c r="BZV846" s="120"/>
      <c r="BZW846" s="120"/>
      <c r="BZX846" s="120"/>
      <c r="BZY846" s="120"/>
      <c r="BZZ846" s="120"/>
      <c r="CAA846" s="120"/>
      <c r="CAB846" s="120"/>
      <c r="CAC846" s="120"/>
      <c r="CAD846" s="120"/>
      <c r="CAE846" s="120"/>
      <c r="CAF846" s="120"/>
      <c r="CAG846" s="120"/>
      <c r="CAH846" s="120"/>
      <c r="CAI846" s="120"/>
      <c r="CAJ846" s="120"/>
      <c r="CAK846" s="120"/>
      <c r="CAL846" s="120"/>
      <c r="CAM846" s="120"/>
      <c r="CAN846" s="120"/>
      <c r="CAO846" s="120"/>
      <c r="CAP846" s="120"/>
      <c r="CAQ846" s="120"/>
      <c r="CAR846" s="120"/>
      <c r="CAS846" s="120"/>
      <c r="CAT846" s="120"/>
      <c r="CAU846" s="120"/>
      <c r="CAV846" s="120"/>
      <c r="CAW846" s="120"/>
      <c r="CAX846" s="120"/>
      <c r="CAY846" s="120"/>
      <c r="CAZ846" s="120"/>
      <c r="CBA846" s="120"/>
      <c r="CBB846" s="120"/>
      <c r="CBC846" s="120"/>
      <c r="CBD846" s="120"/>
      <c r="CBE846" s="120"/>
      <c r="CBF846" s="120"/>
      <c r="CBG846" s="120"/>
      <c r="CBH846" s="120"/>
      <c r="CBI846" s="120"/>
      <c r="CBJ846" s="120"/>
      <c r="CBK846" s="120"/>
      <c r="CBL846" s="120"/>
      <c r="CBM846" s="120"/>
      <c r="CBN846" s="120"/>
      <c r="CBO846" s="120"/>
      <c r="CBP846" s="120"/>
      <c r="CBQ846" s="120"/>
      <c r="CBR846" s="120"/>
      <c r="CBS846" s="120"/>
      <c r="CBT846" s="120"/>
      <c r="CBU846" s="120"/>
      <c r="CBV846" s="120"/>
      <c r="CBW846" s="120"/>
      <c r="CBX846" s="120"/>
      <c r="CBY846" s="120"/>
      <c r="CBZ846" s="120"/>
      <c r="CCA846" s="120"/>
      <c r="CCB846" s="120"/>
      <c r="CCC846" s="120"/>
      <c r="CCD846" s="120"/>
      <c r="CCE846" s="120"/>
      <c r="CCF846" s="120"/>
      <c r="CCG846" s="120"/>
      <c r="CCH846" s="120"/>
      <c r="CCI846" s="120"/>
      <c r="CCJ846" s="120"/>
      <c r="CCK846" s="120"/>
      <c r="CCL846" s="120"/>
      <c r="CCM846" s="120"/>
      <c r="CCN846" s="120"/>
      <c r="CCO846" s="120"/>
      <c r="CCP846" s="120"/>
      <c r="CCQ846" s="120"/>
      <c r="CCR846" s="120"/>
      <c r="CCS846" s="120"/>
      <c r="CCT846" s="120"/>
      <c r="CCU846" s="120"/>
      <c r="CCV846" s="120"/>
      <c r="CCW846" s="120"/>
      <c r="CCX846" s="120"/>
      <c r="CCY846" s="120"/>
      <c r="CCZ846" s="120"/>
      <c r="CDA846" s="120"/>
      <c r="CDB846" s="120"/>
      <c r="CDC846" s="120"/>
      <c r="CDD846" s="120"/>
      <c r="CDE846" s="120"/>
      <c r="CDF846" s="120"/>
      <c r="CDG846" s="120"/>
      <c r="CDH846" s="120"/>
      <c r="CDI846" s="120"/>
      <c r="CDJ846" s="120"/>
      <c r="CDK846" s="120"/>
      <c r="CDL846" s="120"/>
      <c r="CDM846" s="120"/>
      <c r="CDN846" s="120"/>
      <c r="CDO846" s="120"/>
      <c r="CDP846" s="120"/>
      <c r="CDQ846" s="120"/>
      <c r="CDR846" s="120"/>
      <c r="CDS846" s="120"/>
      <c r="CDT846" s="120"/>
      <c r="CDU846" s="120"/>
      <c r="CDV846" s="120"/>
      <c r="CDW846" s="120"/>
      <c r="CDX846" s="120"/>
      <c r="CDY846" s="120"/>
      <c r="CDZ846" s="120"/>
      <c r="CEA846" s="120"/>
      <c r="CEB846" s="120"/>
      <c r="CEC846" s="120"/>
      <c r="CED846" s="120"/>
      <c r="CEE846" s="120"/>
      <c r="CEF846" s="120"/>
      <c r="CEG846" s="120"/>
      <c r="CEH846" s="120"/>
      <c r="CEI846" s="120"/>
      <c r="CEJ846" s="120"/>
      <c r="CEK846" s="120"/>
      <c r="CEL846" s="120"/>
      <c r="CEM846" s="120"/>
      <c r="CEN846" s="120"/>
      <c r="CEO846" s="120"/>
      <c r="CEP846" s="120"/>
      <c r="CEQ846" s="120"/>
      <c r="CER846" s="120"/>
      <c r="CES846" s="120"/>
      <c r="CET846" s="120"/>
      <c r="CEU846" s="120"/>
      <c r="CEV846" s="120"/>
      <c r="CEW846" s="120"/>
      <c r="CEX846" s="120"/>
      <c r="CEY846" s="120"/>
      <c r="CEZ846" s="120"/>
      <c r="CFA846" s="120"/>
      <c r="CFB846" s="120"/>
      <c r="CFC846" s="120"/>
      <c r="CFD846" s="120"/>
      <c r="CFE846" s="120"/>
      <c r="CFF846" s="120"/>
      <c r="CFG846" s="120"/>
      <c r="CFH846" s="120"/>
      <c r="CFI846" s="120"/>
      <c r="CFJ846" s="120"/>
      <c r="CFK846" s="120"/>
      <c r="CFL846" s="120"/>
      <c r="CFM846" s="120"/>
      <c r="CFN846" s="120"/>
      <c r="CFO846" s="120"/>
      <c r="CFP846" s="120"/>
      <c r="CFQ846" s="120"/>
      <c r="CFR846" s="120"/>
      <c r="CFS846" s="120"/>
      <c r="CFT846" s="120"/>
      <c r="CFU846" s="120"/>
      <c r="CFV846" s="120"/>
      <c r="CFW846" s="120"/>
      <c r="CFX846" s="120"/>
      <c r="CFY846" s="120"/>
      <c r="CFZ846" s="120"/>
      <c r="CGA846" s="120"/>
      <c r="CGB846" s="120"/>
      <c r="CGC846" s="120"/>
      <c r="CGD846" s="120"/>
      <c r="CGE846" s="120"/>
      <c r="CGF846" s="120"/>
      <c r="CGG846" s="120"/>
      <c r="CGH846" s="120"/>
      <c r="CGI846" s="120"/>
      <c r="CGJ846" s="120"/>
      <c r="CGK846" s="120"/>
      <c r="CGL846" s="120"/>
      <c r="CGM846" s="120"/>
      <c r="CGN846" s="120"/>
      <c r="CGO846" s="120"/>
      <c r="CGP846" s="120"/>
      <c r="CGQ846" s="120"/>
      <c r="CGR846" s="120"/>
      <c r="CGS846" s="120"/>
      <c r="CGT846" s="120"/>
      <c r="CGU846" s="120"/>
      <c r="CGV846" s="120"/>
      <c r="CGW846" s="120"/>
      <c r="CGX846" s="120"/>
      <c r="CGY846" s="120"/>
      <c r="CGZ846" s="120"/>
      <c r="CHA846" s="120"/>
      <c r="CHB846" s="120"/>
      <c r="CHC846" s="120"/>
      <c r="CHD846" s="120"/>
      <c r="CHE846" s="120"/>
      <c r="CHF846" s="120"/>
      <c r="CHG846" s="120"/>
      <c r="CHH846" s="120"/>
      <c r="CHI846" s="120"/>
      <c r="CHJ846" s="120"/>
      <c r="CHK846" s="120"/>
      <c r="CHL846" s="120"/>
      <c r="CHM846" s="120"/>
      <c r="CHN846" s="120"/>
      <c r="CHO846" s="120"/>
      <c r="CHP846" s="120"/>
      <c r="CHQ846" s="120"/>
      <c r="CHR846" s="120"/>
      <c r="CHS846" s="120"/>
      <c r="CHT846" s="120"/>
      <c r="CHU846" s="120"/>
      <c r="CHV846" s="120"/>
      <c r="CHW846" s="120"/>
      <c r="CHX846" s="120"/>
      <c r="CHY846" s="120"/>
      <c r="CHZ846" s="120"/>
      <c r="CIA846" s="120"/>
      <c r="CIB846" s="120"/>
      <c r="CIC846" s="120"/>
      <c r="CID846" s="120"/>
      <c r="CIE846" s="120"/>
      <c r="CIF846" s="120"/>
      <c r="CIG846" s="120"/>
      <c r="CIH846" s="120"/>
      <c r="CII846" s="120"/>
      <c r="CIJ846" s="120"/>
      <c r="CIK846" s="120"/>
      <c r="CIL846" s="120"/>
      <c r="CIM846" s="120"/>
      <c r="CIN846" s="120"/>
      <c r="CIO846" s="120"/>
      <c r="CIP846" s="120"/>
      <c r="CIQ846" s="120"/>
      <c r="CIR846" s="120"/>
      <c r="CIS846" s="120"/>
      <c r="CIT846" s="120"/>
      <c r="CIU846" s="120"/>
      <c r="CIV846" s="120"/>
      <c r="CIW846" s="120"/>
      <c r="CIX846" s="120"/>
      <c r="CIY846" s="120"/>
      <c r="CIZ846" s="120"/>
      <c r="CJA846" s="120"/>
      <c r="CJB846" s="120"/>
      <c r="CJC846" s="120"/>
      <c r="CJD846" s="120"/>
      <c r="CJE846" s="120"/>
      <c r="CJF846" s="120"/>
      <c r="CJG846" s="120"/>
      <c r="CJH846" s="120"/>
      <c r="CJI846" s="120"/>
      <c r="CJJ846" s="120"/>
      <c r="CJK846" s="120"/>
      <c r="CJL846" s="120"/>
      <c r="CJM846" s="120"/>
      <c r="CJN846" s="120"/>
      <c r="CJO846" s="120"/>
      <c r="CJP846" s="120"/>
      <c r="CJQ846" s="120"/>
      <c r="CJR846" s="120"/>
      <c r="CJS846" s="120"/>
      <c r="CJT846" s="120"/>
      <c r="CJU846" s="120"/>
      <c r="CJV846" s="120"/>
      <c r="CJW846" s="120"/>
      <c r="CJX846" s="120"/>
      <c r="CJY846" s="120"/>
      <c r="CJZ846" s="120"/>
      <c r="CKA846" s="120"/>
      <c r="CKB846" s="120"/>
      <c r="CKC846" s="120"/>
      <c r="CKD846" s="120"/>
      <c r="CKE846" s="120"/>
      <c r="CKF846" s="120"/>
      <c r="CKG846" s="120"/>
      <c r="CKH846" s="120"/>
      <c r="CKI846" s="120"/>
      <c r="CKJ846" s="120"/>
      <c r="CKK846" s="120"/>
      <c r="CKL846" s="120"/>
      <c r="CKM846" s="120"/>
      <c r="CKN846" s="120"/>
      <c r="CKO846" s="120"/>
      <c r="CKP846" s="120"/>
      <c r="CKQ846" s="120"/>
      <c r="CKR846" s="120"/>
      <c r="CKS846" s="120"/>
      <c r="CKT846" s="120"/>
      <c r="CKU846" s="120"/>
      <c r="CKV846" s="120"/>
      <c r="CKW846" s="120"/>
      <c r="CKX846" s="120"/>
      <c r="CKY846" s="120"/>
      <c r="CKZ846" s="120"/>
      <c r="CLA846" s="120"/>
      <c r="CLB846" s="120"/>
      <c r="CLC846" s="120"/>
      <c r="CLD846" s="120"/>
      <c r="CLE846" s="120"/>
      <c r="CLF846" s="120"/>
      <c r="CLG846" s="120"/>
      <c r="CLH846" s="120"/>
      <c r="CLI846" s="120"/>
      <c r="CLJ846" s="120"/>
      <c r="CLK846" s="120"/>
      <c r="CLL846" s="120"/>
      <c r="CLM846" s="120"/>
      <c r="CLN846" s="120"/>
      <c r="CLO846" s="120"/>
      <c r="CLP846" s="120"/>
      <c r="CLQ846" s="120"/>
      <c r="CLR846" s="120"/>
      <c r="CLS846" s="120"/>
      <c r="CLT846" s="120"/>
      <c r="CLU846" s="120"/>
      <c r="CLV846" s="120"/>
      <c r="CLW846" s="120"/>
      <c r="CLX846" s="120"/>
      <c r="CLY846" s="120"/>
      <c r="CLZ846" s="120"/>
      <c r="CMA846" s="120"/>
      <c r="CMB846" s="120"/>
      <c r="CMC846" s="120"/>
      <c r="CMD846" s="120"/>
      <c r="CME846" s="120"/>
      <c r="CMF846" s="120"/>
      <c r="CMG846" s="120"/>
      <c r="CMH846" s="120"/>
      <c r="CMI846" s="120"/>
      <c r="CMJ846" s="120"/>
      <c r="CMK846" s="120"/>
      <c r="CML846" s="120"/>
      <c r="CMM846" s="120"/>
      <c r="CMN846" s="120"/>
      <c r="CMO846" s="120"/>
      <c r="CMP846" s="120"/>
      <c r="CMQ846" s="120"/>
      <c r="CMR846" s="120"/>
      <c r="CMS846" s="120"/>
      <c r="CMT846" s="120"/>
      <c r="CMU846" s="120"/>
      <c r="CMV846" s="120"/>
      <c r="CMW846" s="120"/>
      <c r="CMX846" s="120"/>
      <c r="CMY846" s="120"/>
      <c r="CMZ846" s="120"/>
      <c r="CNA846" s="120"/>
      <c r="CNB846" s="120"/>
      <c r="CNC846" s="120"/>
      <c r="CND846" s="120"/>
      <c r="CNE846" s="120"/>
      <c r="CNF846" s="120"/>
      <c r="CNG846" s="120"/>
      <c r="CNH846" s="120"/>
      <c r="CNI846" s="120"/>
      <c r="CNJ846" s="120"/>
      <c r="CNK846" s="120"/>
      <c r="CNL846" s="120"/>
      <c r="CNM846" s="120"/>
      <c r="CNN846" s="120"/>
      <c r="CNO846" s="120"/>
      <c r="CNP846" s="120"/>
      <c r="CNQ846" s="120"/>
      <c r="CNR846" s="120"/>
      <c r="CNS846" s="120"/>
      <c r="CNT846" s="120"/>
      <c r="CNU846" s="120"/>
      <c r="CNV846" s="120"/>
      <c r="CNW846" s="120"/>
      <c r="CNX846" s="120"/>
      <c r="CNY846" s="120"/>
      <c r="CNZ846" s="120"/>
      <c r="COA846" s="120"/>
      <c r="COB846" s="120"/>
      <c r="COC846" s="120"/>
      <c r="COD846" s="120"/>
      <c r="COE846" s="120"/>
      <c r="COF846" s="120"/>
      <c r="COG846" s="120"/>
      <c r="COH846" s="120"/>
      <c r="COI846" s="120"/>
      <c r="COJ846" s="120"/>
      <c r="COK846" s="120"/>
      <c r="COL846" s="120"/>
      <c r="COM846" s="120"/>
      <c r="CON846" s="120"/>
      <c r="COO846" s="120"/>
      <c r="COP846" s="120"/>
      <c r="COQ846" s="120"/>
      <c r="COR846" s="120"/>
      <c r="COS846" s="120"/>
      <c r="COT846" s="120"/>
      <c r="COU846" s="120"/>
      <c r="COV846" s="120"/>
      <c r="COW846" s="120"/>
      <c r="COX846" s="120"/>
      <c r="COY846" s="120"/>
      <c r="COZ846" s="120"/>
      <c r="CPA846" s="120"/>
      <c r="CPB846" s="120"/>
      <c r="CPC846" s="120"/>
      <c r="CPD846" s="120"/>
      <c r="CPE846" s="120"/>
      <c r="CPF846" s="120"/>
      <c r="CPG846" s="120"/>
      <c r="CPH846" s="120"/>
      <c r="CPI846" s="120"/>
      <c r="CPJ846" s="120"/>
      <c r="CPK846" s="120"/>
      <c r="CPL846" s="120"/>
      <c r="CPM846" s="120"/>
      <c r="CPN846" s="120"/>
      <c r="CPO846" s="120"/>
      <c r="CPP846" s="120"/>
      <c r="CPQ846" s="120"/>
      <c r="CPR846" s="120"/>
      <c r="CPS846" s="120"/>
      <c r="CPT846" s="120"/>
      <c r="CPU846" s="120"/>
      <c r="CPV846" s="120"/>
      <c r="CPW846" s="120"/>
      <c r="CPX846" s="120"/>
      <c r="CPY846" s="120"/>
      <c r="CPZ846" s="120"/>
      <c r="CQA846" s="120"/>
      <c r="CQB846" s="120"/>
      <c r="CQC846" s="120"/>
      <c r="CQD846" s="120"/>
      <c r="CQE846" s="120"/>
      <c r="CQF846" s="120"/>
      <c r="CQG846" s="120"/>
      <c r="CQH846" s="120"/>
      <c r="CQI846" s="120"/>
      <c r="CQJ846" s="120"/>
      <c r="CQK846" s="120"/>
      <c r="CQL846" s="120"/>
      <c r="CQM846" s="120"/>
      <c r="CQN846" s="120"/>
      <c r="CQO846" s="120"/>
      <c r="CQP846" s="120"/>
      <c r="CQQ846" s="120"/>
      <c r="CQR846" s="120"/>
      <c r="CQS846" s="120"/>
      <c r="CQT846" s="120"/>
      <c r="CQU846" s="120"/>
      <c r="CQV846" s="120"/>
      <c r="CQW846" s="120"/>
      <c r="CQX846" s="120"/>
      <c r="CQY846" s="120"/>
      <c r="CQZ846" s="120"/>
      <c r="CRA846" s="120"/>
      <c r="CRB846" s="120"/>
      <c r="CRC846" s="120"/>
      <c r="CRD846" s="120"/>
      <c r="CRE846" s="120"/>
      <c r="CRF846" s="120"/>
      <c r="CRG846" s="120"/>
      <c r="CRH846" s="120"/>
      <c r="CRI846" s="120"/>
      <c r="CRJ846" s="120"/>
      <c r="CRK846" s="120"/>
      <c r="CRL846" s="120"/>
      <c r="CRM846" s="120"/>
      <c r="CRN846" s="120"/>
      <c r="CRO846" s="120"/>
      <c r="CRP846" s="120"/>
      <c r="CRQ846" s="120"/>
      <c r="CRR846" s="120"/>
      <c r="CRS846" s="120"/>
      <c r="CRT846" s="120"/>
      <c r="CRU846" s="120"/>
      <c r="CRV846" s="120"/>
      <c r="CRW846" s="120"/>
      <c r="CRX846" s="120"/>
      <c r="CRY846" s="120"/>
      <c r="CRZ846" s="120"/>
      <c r="CSA846" s="120"/>
      <c r="CSB846" s="120"/>
      <c r="CSC846" s="120"/>
      <c r="CSD846" s="120"/>
      <c r="CSE846" s="120"/>
      <c r="CSF846" s="120"/>
      <c r="CSG846" s="120"/>
      <c r="CSH846" s="120"/>
      <c r="CSI846" s="120"/>
      <c r="CSJ846" s="120"/>
      <c r="CSK846" s="120"/>
      <c r="CSL846" s="120"/>
      <c r="CSM846" s="120"/>
      <c r="CSN846" s="120"/>
      <c r="CSO846" s="120"/>
      <c r="CSP846" s="120"/>
      <c r="CSQ846" s="120"/>
      <c r="CSR846" s="120"/>
      <c r="CSS846" s="120"/>
      <c r="CST846" s="120"/>
      <c r="CSU846" s="120"/>
      <c r="CSV846" s="120"/>
      <c r="CSW846" s="120"/>
      <c r="CSX846" s="120"/>
      <c r="CSY846" s="120"/>
      <c r="CSZ846" s="120"/>
      <c r="CTA846" s="120"/>
      <c r="CTB846" s="120"/>
      <c r="CTC846" s="120"/>
      <c r="CTD846" s="120"/>
      <c r="CTE846" s="120"/>
      <c r="CTF846" s="120"/>
      <c r="CTG846" s="120"/>
      <c r="CTH846" s="120"/>
      <c r="CTI846" s="120"/>
      <c r="CTJ846" s="120"/>
      <c r="CTK846" s="120"/>
      <c r="CTL846" s="120"/>
      <c r="CTM846" s="120"/>
      <c r="CTN846" s="120"/>
      <c r="CTO846" s="120"/>
      <c r="CTP846" s="120"/>
      <c r="CTQ846" s="120"/>
      <c r="CTR846" s="120"/>
      <c r="CTS846" s="120"/>
      <c r="CTT846" s="120"/>
      <c r="CTU846" s="120"/>
      <c r="CTV846" s="120"/>
      <c r="CTW846" s="120"/>
      <c r="CTX846" s="120"/>
      <c r="CTY846" s="120"/>
      <c r="CTZ846" s="120"/>
      <c r="CUA846" s="120"/>
      <c r="CUB846" s="120"/>
      <c r="CUC846" s="120"/>
      <c r="CUD846" s="120"/>
      <c r="CUE846" s="120"/>
      <c r="CUF846" s="120"/>
      <c r="CUG846" s="120"/>
      <c r="CUH846" s="120"/>
      <c r="CUI846" s="120"/>
      <c r="CUJ846" s="120"/>
      <c r="CUK846" s="120"/>
      <c r="CUL846" s="120"/>
      <c r="CUM846" s="120"/>
      <c r="CUN846" s="120"/>
      <c r="CUO846" s="120"/>
      <c r="CUP846" s="120"/>
      <c r="CUQ846" s="120"/>
      <c r="CUR846" s="120"/>
      <c r="CUS846" s="120"/>
      <c r="CUT846" s="120"/>
      <c r="CUU846" s="120"/>
      <c r="CUV846" s="120"/>
      <c r="CUW846" s="120"/>
      <c r="CUX846" s="120"/>
      <c r="CUY846" s="120"/>
      <c r="CUZ846" s="120"/>
      <c r="CVA846" s="120"/>
      <c r="CVB846" s="120"/>
      <c r="CVC846" s="120"/>
      <c r="CVD846" s="120"/>
      <c r="CVE846" s="120"/>
      <c r="CVF846" s="120"/>
      <c r="CVG846" s="120"/>
      <c r="CVH846" s="120"/>
      <c r="CVI846" s="120"/>
      <c r="CVJ846" s="120"/>
      <c r="CVK846" s="120"/>
      <c r="CVL846" s="120"/>
      <c r="CVM846" s="120"/>
      <c r="CVN846" s="120"/>
      <c r="CVO846" s="120"/>
      <c r="CVP846" s="120"/>
      <c r="CVQ846" s="120"/>
      <c r="CVR846" s="120"/>
      <c r="CVS846" s="120"/>
      <c r="CVT846" s="120"/>
      <c r="CVU846" s="120"/>
      <c r="CVV846" s="120"/>
      <c r="CVW846" s="120"/>
      <c r="CVX846" s="120"/>
      <c r="CVY846" s="120"/>
      <c r="CVZ846" s="120"/>
      <c r="CWA846" s="120"/>
      <c r="CWB846" s="120"/>
      <c r="CWC846" s="120"/>
      <c r="CWD846" s="120"/>
      <c r="CWE846" s="120"/>
      <c r="CWF846" s="120"/>
      <c r="CWG846" s="120"/>
      <c r="CWH846" s="120"/>
      <c r="CWI846" s="120"/>
      <c r="CWJ846" s="120"/>
      <c r="CWK846" s="120"/>
      <c r="CWL846" s="120"/>
      <c r="CWM846" s="120"/>
      <c r="CWN846" s="120"/>
      <c r="CWO846" s="120"/>
      <c r="CWP846" s="120"/>
      <c r="CWQ846" s="120"/>
      <c r="CWR846" s="120"/>
      <c r="CWS846" s="120"/>
      <c r="CWT846" s="120"/>
      <c r="CWU846" s="120"/>
      <c r="CWV846" s="120"/>
      <c r="CWW846" s="120"/>
      <c r="CWX846" s="120"/>
      <c r="CWY846" s="120"/>
      <c r="CWZ846" s="120"/>
      <c r="CXA846" s="120"/>
      <c r="CXB846" s="120"/>
      <c r="CXC846" s="120"/>
      <c r="CXD846" s="120"/>
      <c r="CXE846" s="120"/>
      <c r="CXF846" s="120"/>
      <c r="CXG846" s="120"/>
      <c r="CXH846" s="120"/>
      <c r="CXI846" s="120"/>
      <c r="CXJ846" s="120"/>
      <c r="CXK846" s="120"/>
      <c r="CXL846" s="120"/>
      <c r="CXM846" s="120"/>
      <c r="CXN846" s="120"/>
      <c r="CXO846" s="120"/>
      <c r="CXP846" s="120"/>
      <c r="CXQ846" s="120"/>
      <c r="CXR846" s="120"/>
      <c r="CXS846" s="120"/>
      <c r="CXT846" s="120"/>
      <c r="CXU846" s="120"/>
      <c r="CXV846" s="120"/>
      <c r="CXW846" s="120"/>
      <c r="CXX846" s="120"/>
      <c r="CXY846" s="120"/>
      <c r="CXZ846" s="120"/>
      <c r="CYA846" s="120"/>
      <c r="CYB846" s="120"/>
      <c r="CYC846" s="120"/>
      <c r="CYD846" s="120"/>
      <c r="CYE846" s="120"/>
      <c r="CYF846" s="120"/>
      <c r="CYG846" s="120"/>
      <c r="CYH846" s="120"/>
      <c r="CYI846" s="120"/>
      <c r="CYJ846" s="120"/>
      <c r="CYK846" s="120"/>
      <c r="CYL846" s="120"/>
      <c r="CYM846" s="120"/>
      <c r="CYN846" s="120"/>
      <c r="CYO846" s="120"/>
      <c r="CYP846" s="120"/>
      <c r="CYQ846" s="120"/>
      <c r="CYR846" s="120"/>
      <c r="CYS846" s="120"/>
      <c r="CYT846" s="120"/>
      <c r="CYU846" s="120"/>
      <c r="CYV846" s="120"/>
      <c r="CYW846" s="120"/>
      <c r="CYX846" s="120"/>
      <c r="CYY846" s="120"/>
      <c r="CYZ846" s="120"/>
      <c r="CZA846" s="120"/>
      <c r="CZB846" s="120"/>
      <c r="CZC846" s="120"/>
      <c r="CZD846" s="120"/>
      <c r="CZE846" s="120"/>
      <c r="CZF846" s="120"/>
      <c r="CZG846" s="120"/>
      <c r="CZH846" s="120"/>
      <c r="CZI846" s="120"/>
      <c r="CZJ846" s="120"/>
      <c r="CZK846" s="120"/>
      <c r="CZL846" s="120"/>
      <c r="CZM846" s="120"/>
      <c r="CZN846" s="120"/>
      <c r="CZO846" s="120"/>
      <c r="CZP846" s="120"/>
      <c r="CZQ846" s="120"/>
      <c r="CZR846" s="120"/>
      <c r="CZS846" s="120"/>
      <c r="CZT846" s="120"/>
      <c r="CZU846" s="120"/>
      <c r="CZV846" s="120"/>
      <c r="CZW846" s="120"/>
      <c r="CZX846" s="120"/>
      <c r="CZY846" s="120"/>
      <c r="CZZ846" s="120"/>
      <c r="DAA846" s="120"/>
      <c r="DAB846" s="120"/>
      <c r="DAC846" s="120"/>
      <c r="DAD846" s="120"/>
      <c r="DAE846" s="120"/>
      <c r="DAF846" s="120"/>
      <c r="DAG846" s="120"/>
      <c r="DAH846" s="120"/>
      <c r="DAI846" s="120"/>
      <c r="DAJ846" s="120"/>
      <c r="DAK846" s="120"/>
      <c r="DAL846" s="120"/>
      <c r="DAM846" s="120"/>
      <c r="DAN846" s="120"/>
      <c r="DAO846" s="120"/>
      <c r="DAP846" s="120"/>
      <c r="DAQ846" s="120"/>
      <c r="DAR846" s="120"/>
      <c r="DAS846" s="120"/>
      <c r="DAT846" s="120"/>
      <c r="DAU846" s="120"/>
      <c r="DAV846" s="120"/>
      <c r="DAW846" s="120"/>
      <c r="DAX846" s="120"/>
      <c r="DAY846" s="120"/>
      <c r="DAZ846" s="120"/>
      <c r="DBA846" s="120"/>
      <c r="DBB846" s="120"/>
      <c r="DBC846" s="120"/>
      <c r="DBD846" s="120"/>
      <c r="DBE846" s="120"/>
      <c r="DBF846" s="120"/>
      <c r="DBG846" s="120"/>
      <c r="DBH846" s="120"/>
      <c r="DBI846" s="120"/>
      <c r="DBJ846" s="120"/>
      <c r="DBK846" s="120"/>
      <c r="DBL846" s="120"/>
      <c r="DBM846" s="120"/>
      <c r="DBN846" s="120"/>
      <c r="DBO846" s="120"/>
      <c r="DBP846" s="120"/>
      <c r="DBQ846" s="120"/>
      <c r="DBR846" s="120"/>
      <c r="DBS846" s="120"/>
      <c r="DBT846" s="120"/>
      <c r="DBU846" s="120"/>
      <c r="DBV846" s="120"/>
      <c r="DBW846" s="120"/>
      <c r="DBX846" s="120"/>
      <c r="DBY846" s="120"/>
      <c r="DBZ846" s="120"/>
      <c r="DCA846" s="120"/>
      <c r="DCB846" s="120"/>
      <c r="DCC846" s="120"/>
      <c r="DCD846" s="120"/>
      <c r="DCE846" s="120"/>
      <c r="DCF846" s="120"/>
      <c r="DCG846" s="120"/>
      <c r="DCH846" s="120"/>
      <c r="DCI846" s="120"/>
      <c r="DCJ846" s="120"/>
      <c r="DCK846" s="120"/>
      <c r="DCL846" s="120"/>
      <c r="DCM846" s="120"/>
      <c r="DCN846" s="120"/>
      <c r="DCO846" s="120"/>
      <c r="DCP846" s="120"/>
      <c r="DCQ846" s="120"/>
      <c r="DCR846" s="120"/>
      <c r="DCS846" s="120"/>
      <c r="DCT846" s="120"/>
      <c r="DCU846" s="120"/>
      <c r="DCV846" s="120"/>
      <c r="DCW846" s="120"/>
      <c r="DCX846" s="120"/>
      <c r="DCY846" s="120"/>
      <c r="DCZ846" s="120"/>
      <c r="DDA846" s="120"/>
      <c r="DDB846" s="120"/>
      <c r="DDC846" s="120"/>
      <c r="DDD846" s="120"/>
      <c r="DDE846" s="120"/>
      <c r="DDF846" s="120"/>
      <c r="DDG846" s="120"/>
      <c r="DDH846" s="120"/>
      <c r="DDI846" s="120"/>
      <c r="DDJ846" s="120"/>
      <c r="DDK846" s="120"/>
      <c r="DDL846" s="120"/>
      <c r="DDM846" s="120"/>
      <c r="DDN846" s="120"/>
      <c r="DDO846" s="120"/>
      <c r="DDP846" s="120"/>
      <c r="DDQ846" s="120"/>
      <c r="DDR846" s="120"/>
      <c r="DDS846" s="120"/>
      <c r="DDT846" s="120"/>
      <c r="DDU846" s="120"/>
      <c r="DDV846" s="120"/>
      <c r="DDW846" s="120"/>
      <c r="DDX846" s="120"/>
      <c r="DDY846" s="120"/>
      <c r="DDZ846" s="120"/>
      <c r="DEA846" s="120"/>
      <c r="DEB846" s="120"/>
      <c r="DEC846" s="120"/>
      <c r="DED846" s="120"/>
      <c r="DEE846" s="120"/>
      <c r="DEF846" s="120"/>
      <c r="DEG846" s="120"/>
      <c r="DEH846" s="120"/>
      <c r="DEI846" s="120"/>
      <c r="DEJ846" s="120"/>
      <c r="DEK846" s="120"/>
      <c r="DEL846" s="120"/>
      <c r="DEM846" s="120"/>
      <c r="DEN846" s="120"/>
      <c r="DEO846" s="120"/>
      <c r="DEP846" s="120"/>
      <c r="DEQ846" s="120"/>
      <c r="DER846" s="120"/>
      <c r="DES846" s="120"/>
      <c r="DET846" s="120"/>
      <c r="DEU846" s="120"/>
      <c r="DEV846" s="120"/>
      <c r="DEW846" s="120"/>
      <c r="DEX846" s="120"/>
      <c r="DEY846" s="120"/>
      <c r="DEZ846" s="120"/>
      <c r="DFA846" s="120"/>
      <c r="DFB846" s="120"/>
      <c r="DFC846" s="120"/>
      <c r="DFD846" s="120"/>
      <c r="DFE846" s="120"/>
      <c r="DFF846" s="120"/>
      <c r="DFG846" s="120"/>
      <c r="DFH846" s="120"/>
      <c r="DFI846" s="120"/>
      <c r="DFJ846" s="120"/>
      <c r="DFK846" s="120"/>
      <c r="DFL846" s="120"/>
      <c r="DFM846" s="120"/>
      <c r="DFN846" s="120"/>
      <c r="DFO846" s="120"/>
      <c r="DFP846" s="120"/>
      <c r="DFQ846" s="120"/>
      <c r="DFR846" s="120"/>
      <c r="DFS846" s="120"/>
      <c r="DFT846" s="120"/>
      <c r="DFU846" s="120"/>
      <c r="DFV846" s="120"/>
      <c r="DFW846" s="120"/>
      <c r="DFX846" s="120"/>
      <c r="DFY846" s="120"/>
      <c r="DFZ846" s="120"/>
      <c r="DGA846" s="120"/>
      <c r="DGB846" s="120"/>
      <c r="DGC846" s="120"/>
      <c r="DGD846" s="120"/>
      <c r="DGE846" s="120"/>
      <c r="DGF846" s="120"/>
      <c r="DGG846" s="120"/>
      <c r="DGH846" s="120"/>
      <c r="DGI846" s="120"/>
      <c r="DGJ846" s="120"/>
      <c r="DGK846" s="120"/>
      <c r="DGL846" s="120"/>
      <c r="DGM846" s="120"/>
      <c r="DGN846" s="120"/>
      <c r="DGO846" s="120"/>
      <c r="DGP846" s="120"/>
      <c r="DGQ846" s="120"/>
      <c r="DGR846" s="120"/>
      <c r="DGS846" s="120"/>
      <c r="DGT846" s="120"/>
      <c r="DGU846" s="120"/>
      <c r="DGV846" s="120"/>
      <c r="DGW846" s="120"/>
      <c r="DGX846" s="120"/>
      <c r="DGY846" s="120"/>
      <c r="DGZ846" s="120"/>
      <c r="DHA846" s="120"/>
      <c r="DHB846" s="120"/>
      <c r="DHC846" s="120"/>
      <c r="DHD846" s="120"/>
      <c r="DHE846" s="120"/>
      <c r="DHF846" s="120"/>
      <c r="DHG846" s="120"/>
      <c r="DHH846" s="120"/>
      <c r="DHI846" s="120"/>
      <c r="DHJ846" s="120"/>
      <c r="DHK846" s="120"/>
      <c r="DHL846" s="120"/>
      <c r="DHM846" s="120"/>
      <c r="DHN846" s="120"/>
      <c r="DHO846" s="120"/>
      <c r="DHP846" s="120"/>
      <c r="DHQ846" s="120"/>
      <c r="DHR846" s="120"/>
      <c r="DHS846" s="120"/>
      <c r="DHT846" s="120"/>
      <c r="DHU846" s="120"/>
      <c r="DHV846" s="120"/>
      <c r="DHW846" s="120"/>
      <c r="DHX846" s="120"/>
      <c r="DHY846" s="120"/>
      <c r="DHZ846" s="120"/>
      <c r="DIA846" s="120"/>
      <c r="DIB846" s="120"/>
      <c r="DIC846" s="120"/>
      <c r="DID846" s="120"/>
      <c r="DIE846" s="120"/>
      <c r="DIF846" s="120"/>
      <c r="DIG846" s="120"/>
      <c r="DIH846" s="120"/>
      <c r="DII846" s="120"/>
      <c r="DIJ846" s="120"/>
      <c r="DIK846" s="120"/>
      <c r="DIL846" s="120"/>
      <c r="DIM846" s="120"/>
      <c r="DIN846" s="120"/>
      <c r="DIO846" s="120"/>
      <c r="DIP846" s="120"/>
      <c r="DIQ846" s="120"/>
      <c r="DIR846" s="120"/>
      <c r="DIS846" s="120"/>
      <c r="DIT846" s="120"/>
      <c r="DIU846" s="120"/>
      <c r="DIV846" s="120"/>
      <c r="DIW846" s="120"/>
      <c r="DIX846" s="120"/>
      <c r="DIY846" s="120"/>
      <c r="DIZ846" s="120"/>
      <c r="DJA846" s="120"/>
      <c r="DJB846" s="120"/>
      <c r="DJC846" s="120"/>
      <c r="DJD846" s="120"/>
      <c r="DJE846" s="120"/>
      <c r="DJF846" s="120"/>
      <c r="DJG846" s="120"/>
      <c r="DJH846" s="120"/>
      <c r="DJI846" s="120"/>
      <c r="DJJ846" s="120"/>
      <c r="DJK846" s="120"/>
      <c r="DJL846" s="120"/>
      <c r="DJM846" s="120"/>
      <c r="DJN846" s="120"/>
      <c r="DJO846" s="120"/>
      <c r="DJP846" s="120"/>
      <c r="DJQ846" s="120"/>
      <c r="DJR846" s="120"/>
      <c r="DJS846" s="120"/>
      <c r="DJT846" s="120"/>
      <c r="DJU846" s="120"/>
      <c r="DJV846" s="120"/>
      <c r="DJW846" s="120"/>
      <c r="DJX846" s="120"/>
      <c r="DJY846" s="120"/>
      <c r="DJZ846" s="120"/>
      <c r="DKA846" s="120"/>
      <c r="DKB846" s="120"/>
      <c r="DKC846" s="120"/>
      <c r="DKD846" s="120"/>
      <c r="DKE846" s="120"/>
      <c r="DKF846" s="120"/>
      <c r="DKG846" s="120"/>
      <c r="DKH846" s="120"/>
      <c r="DKI846" s="120"/>
      <c r="DKJ846" s="120"/>
      <c r="DKK846" s="120"/>
      <c r="DKL846" s="120"/>
      <c r="DKM846" s="120"/>
      <c r="DKN846" s="120"/>
      <c r="DKO846" s="120"/>
      <c r="DKP846" s="120"/>
      <c r="DKQ846" s="120"/>
      <c r="DKR846" s="120"/>
      <c r="DKS846" s="120"/>
      <c r="DKT846" s="120"/>
      <c r="DKU846" s="120"/>
      <c r="DKV846" s="120"/>
      <c r="DKW846" s="120"/>
      <c r="DKX846" s="120"/>
      <c r="DKY846" s="120"/>
      <c r="DKZ846" s="120"/>
      <c r="DLA846" s="120"/>
      <c r="DLB846" s="120"/>
      <c r="DLC846" s="120"/>
      <c r="DLD846" s="120"/>
      <c r="DLE846" s="120"/>
      <c r="DLF846" s="120"/>
      <c r="DLG846" s="120"/>
      <c r="DLH846" s="120"/>
      <c r="DLI846" s="120"/>
      <c r="DLJ846" s="120"/>
      <c r="DLK846" s="120"/>
      <c r="DLL846" s="120"/>
      <c r="DLM846" s="120"/>
      <c r="DLN846" s="120"/>
      <c r="DLO846" s="120"/>
      <c r="DLP846" s="120"/>
      <c r="DLQ846" s="120"/>
      <c r="DLR846" s="120"/>
      <c r="DLS846" s="120"/>
      <c r="DLT846" s="120"/>
      <c r="DLU846" s="120"/>
      <c r="DLV846" s="120"/>
      <c r="DLW846" s="120"/>
      <c r="DLX846" s="120"/>
      <c r="DLY846" s="120"/>
      <c r="DLZ846" s="120"/>
      <c r="DMA846" s="120"/>
      <c r="DMB846" s="120"/>
      <c r="DMC846" s="120"/>
      <c r="DMD846" s="120"/>
      <c r="DME846" s="120"/>
      <c r="DMF846" s="120"/>
      <c r="DMG846" s="120"/>
      <c r="DMH846" s="120"/>
      <c r="DMI846" s="120"/>
      <c r="DMJ846" s="120"/>
      <c r="DMK846" s="120"/>
      <c r="DML846" s="120"/>
      <c r="DMM846" s="120"/>
      <c r="DMN846" s="120"/>
      <c r="DMO846" s="120"/>
      <c r="DMP846" s="120"/>
      <c r="DMQ846" s="120"/>
      <c r="DMR846" s="120"/>
      <c r="DMS846" s="120"/>
      <c r="DMT846" s="120"/>
      <c r="DMU846" s="120"/>
      <c r="DMV846" s="120"/>
      <c r="DMW846" s="120"/>
      <c r="DMX846" s="120"/>
      <c r="DMY846" s="120"/>
      <c r="DMZ846" s="120"/>
      <c r="DNA846" s="120"/>
      <c r="DNB846" s="120"/>
      <c r="DNC846" s="120"/>
      <c r="DND846" s="120"/>
      <c r="DNE846" s="120"/>
      <c r="DNF846" s="120"/>
      <c r="DNG846" s="120"/>
      <c r="DNH846" s="120"/>
      <c r="DNI846" s="120"/>
      <c r="DNJ846" s="120"/>
      <c r="DNK846" s="120"/>
      <c r="DNL846" s="120"/>
      <c r="DNM846" s="120"/>
      <c r="DNN846" s="120"/>
      <c r="DNO846" s="120"/>
      <c r="DNP846" s="120"/>
      <c r="DNQ846" s="120"/>
      <c r="DNR846" s="120"/>
      <c r="DNS846" s="120"/>
      <c r="DNT846" s="120"/>
      <c r="DNU846" s="120"/>
      <c r="DNV846" s="120"/>
      <c r="DNW846" s="120"/>
      <c r="DNX846" s="120"/>
      <c r="DNY846" s="120"/>
      <c r="DNZ846" s="120"/>
      <c r="DOA846" s="120"/>
      <c r="DOB846" s="120"/>
      <c r="DOC846" s="120"/>
      <c r="DOD846" s="120"/>
      <c r="DOE846" s="120"/>
      <c r="DOF846" s="120"/>
      <c r="DOG846" s="120"/>
      <c r="DOH846" s="120"/>
      <c r="DOI846" s="120"/>
      <c r="DOJ846" s="120"/>
      <c r="DOK846" s="120"/>
      <c r="DOL846" s="120"/>
      <c r="DOM846" s="120"/>
      <c r="DON846" s="120"/>
      <c r="DOO846" s="120"/>
      <c r="DOP846" s="120"/>
      <c r="DOQ846" s="120"/>
      <c r="DOR846" s="120"/>
      <c r="DOS846" s="120"/>
      <c r="DOT846" s="120"/>
      <c r="DOU846" s="120"/>
      <c r="DOV846" s="120"/>
      <c r="DOW846" s="120"/>
      <c r="DOX846" s="120"/>
      <c r="DOY846" s="120"/>
      <c r="DOZ846" s="120"/>
      <c r="DPA846" s="120"/>
      <c r="DPB846" s="120"/>
      <c r="DPC846" s="120"/>
      <c r="DPD846" s="120"/>
      <c r="DPE846" s="120"/>
      <c r="DPF846" s="120"/>
      <c r="DPG846" s="120"/>
      <c r="DPH846" s="120"/>
      <c r="DPI846" s="120"/>
      <c r="DPJ846" s="120"/>
      <c r="DPK846" s="120"/>
      <c r="DPL846" s="120"/>
      <c r="DPM846" s="120"/>
      <c r="DPN846" s="120"/>
      <c r="DPO846" s="120"/>
      <c r="DPP846" s="120"/>
      <c r="DPQ846" s="120"/>
      <c r="DPR846" s="120"/>
      <c r="DPS846" s="120"/>
      <c r="DPT846" s="120"/>
      <c r="DPU846" s="120"/>
      <c r="DPV846" s="120"/>
      <c r="DPW846" s="120"/>
      <c r="DPX846" s="120"/>
      <c r="DPY846" s="120"/>
      <c r="DPZ846" s="120"/>
      <c r="DQA846" s="120"/>
      <c r="DQB846" s="120"/>
      <c r="DQC846" s="120"/>
      <c r="DQD846" s="120"/>
      <c r="DQE846" s="120"/>
      <c r="DQF846" s="120"/>
      <c r="DQG846" s="120"/>
      <c r="DQH846" s="120"/>
      <c r="DQI846" s="120"/>
      <c r="DQJ846" s="120"/>
      <c r="DQK846" s="120"/>
      <c r="DQL846" s="120"/>
      <c r="DQM846" s="120"/>
      <c r="DQN846" s="120"/>
      <c r="DQO846" s="120"/>
      <c r="DQP846" s="120"/>
      <c r="DQQ846" s="120"/>
      <c r="DQR846" s="120"/>
      <c r="DQS846" s="120"/>
      <c r="DQT846" s="120"/>
      <c r="DQU846" s="120"/>
      <c r="DQV846" s="120"/>
      <c r="DQW846" s="120"/>
      <c r="DQX846" s="120"/>
      <c r="DQY846" s="120"/>
      <c r="DQZ846" s="120"/>
      <c r="DRA846" s="120"/>
      <c r="DRB846" s="120"/>
      <c r="DRC846" s="120"/>
      <c r="DRD846" s="120"/>
      <c r="DRE846" s="120"/>
      <c r="DRF846" s="120"/>
      <c r="DRG846" s="120"/>
      <c r="DRH846" s="120"/>
      <c r="DRI846" s="120"/>
      <c r="DRJ846" s="120"/>
      <c r="DRK846" s="120"/>
      <c r="DRL846" s="120"/>
      <c r="DRM846" s="120"/>
      <c r="DRN846" s="120"/>
      <c r="DRO846" s="120"/>
      <c r="DRP846" s="120"/>
      <c r="DRQ846" s="120"/>
      <c r="DRR846" s="120"/>
      <c r="DRS846" s="120"/>
      <c r="DRT846" s="120"/>
      <c r="DRU846" s="120"/>
      <c r="DRV846" s="120"/>
      <c r="DRW846" s="120"/>
      <c r="DRX846" s="120"/>
      <c r="DRY846" s="120"/>
      <c r="DRZ846" s="120"/>
      <c r="DSA846" s="120"/>
      <c r="DSB846" s="120"/>
      <c r="DSC846" s="120"/>
      <c r="DSD846" s="120"/>
      <c r="DSE846" s="120"/>
      <c r="DSF846" s="120"/>
      <c r="DSG846" s="120"/>
      <c r="DSH846" s="120"/>
      <c r="DSI846" s="120"/>
      <c r="DSJ846" s="120"/>
      <c r="DSK846" s="120"/>
      <c r="DSL846" s="120"/>
      <c r="DSM846" s="120"/>
      <c r="DSN846" s="120"/>
      <c r="DSO846" s="120"/>
      <c r="DSP846" s="120"/>
      <c r="DSQ846" s="120"/>
      <c r="DSR846" s="120"/>
      <c r="DSS846" s="120"/>
      <c r="DST846" s="120"/>
      <c r="DSU846" s="120"/>
      <c r="DSV846" s="120"/>
      <c r="DSW846" s="120"/>
      <c r="DSX846" s="120"/>
      <c r="DSY846" s="120"/>
      <c r="DSZ846" s="120"/>
      <c r="DTA846" s="120"/>
      <c r="DTB846" s="120"/>
      <c r="DTC846" s="120"/>
      <c r="DTD846" s="120"/>
      <c r="DTE846" s="120"/>
      <c r="DTF846" s="120"/>
      <c r="DTG846" s="120"/>
      <c r="DTH846" s="120"/>
      <c r="DTI846" s="120"/>
      <c r="DTJ846" s="120"/>
      <c r="DTK846" s="120"/>
      <c r="DTL846" s="120"/>
      <c r="DTM846" s="120"/>
      <c r="DTN846" s="120"/>
      <c r="DTO846" s="120"/>
      <c r="DTP846" s="120"/>
      <c r="DTQ846" s="120"/>
      <c r="DTR846" s="120"/>
      <c r="DTS846" s="120"/>
      <c r="DTT846" s="120"/>
      <c r="DTU846" s="120"/>
      <c r="DTV846" s="120"/>
      <c r="DTW846" s="120"/>
      <c r="DTX846" s="120"/>
      <c r="DTY846" s="120"/>
      <c r="DTZ846" s="120"/>
      <c r="DUA846" s="120"/>
      <c r="DUB846" s="120"/>
      <c r="DUC846" s="120"/>
      <c r="DUD846" s="120"/>
      <c r="DUE846" s="120"/>
      <c r="DUF846" s="120"/>
      <c r="DUG846" s="120"/>
      <c r="DUH846" s="120"/>
      <c r="DUI846" s="120"/>
      <c r="DUJ846" s="120"/>
      <c r="DUK846" s="120"/>
      <c r="DUL846" s="120"/>
      <c r="DUM846" s="120"/>
      <c r="DUN846" s="120"/>
      <c r="DUO846" s="120"/>
      <c r="DUP846" s="120"/>
      <c r="DUQ846" s="120"/>
      <c r="DUR846" s="120"/>
      <c r="DUS846" s="120"/>
      <c r="DUT846" s="120"/>
      <c r="DUU846" s="120"/>
      <c r="DUV846" s="120"/>
      <c r="DUW846" s="120"/>
      <c r="DUX846" s="120"/>
      <c r="DUY846" s="120"/>
      <c r="DUZ846" s="120"/>
      <c r="DVA846" s="120"/>
      <c r="DVB846" s="120"/>
      <c r="DVC846" s="120"/>
      <c r="DVD846" s="120"/>
      <c r="DVE846" s="120"/>
      <c r="DVF846" s="120"/>
      <c r="DVG846" s="120"/>
      <c r="DVH846" s="120"/>
      <c r="DVI846" s="120"/>
      <c r="DVJ846" s="120"/>
      <c r="DVK846" s="120"/>
      <c r="DVL846" s="120"/>
      <c r="DVM846" s="120"/>
      <c r="DVN846" s="120"/>
      <c r="DVO846" s="120"/>
      <c r="DVP846" s="120"/>
      <c r="DVQ846" s="120"/>
      <c r="DVR846" s="120"/>
      <c r="DVS846" s="120"/>
      <c r="DVT846" s="120"/>
      <c r="DVU846" s="120"/>
      <c r="DVV846" s="120"/>
      <c r="DVW846" s="120"/>
      <c r="DVX846" s="120"/>
      <c r="DVY846" s="120"/>
      <c r="DVZ846" s="120"/>
      <c r="DWA846" s="120"/>
      <c r="DWB846" s="120"/>
      <c r="DWC846" s="120"/>
      <c r="DWD846" s="120"/>
      <c r="DWE846" s="120"/>
      <c r="DWF846" s="120"/>
      <c r="DWG846" s="120"/>
      <c r="DWH846" s="120"/>
      <c r="DWI846" s="120"/>
      <c r="DWJ846" s="120"/>
      <c r="DWK846" s="120"/>
      <c r="DWL846" s="120"/>
      <c r="DWM846" s="120"/>
      <c r="DWN846" s="120"/>
      <c r="DWO846" s="120"/>
      <c r="DWP846" s="120"/>
      <c r="DWQ846" s="120"/>
      <c r="DWR846" s="120"/>
      <c r="DWS846" s="120"/>
      <c r="DWT846" s="120"/>
      <c r="DWU846" s="120"/>
      <c r="DWV846" s="120"/>
      <c r="DWW846" s="120"/>
      <c r="DWX846" s="120"/>
      <c r="DWY846" s="120"/>
      <c r="DWZ846" s="120"/>
      <c r="DXA846" s="120"/>
      <c r="DXB846" s="120"/>
      <c r="DXC846" s="120"/>
      <c r="DXD846" s="120"/>
      <c r="DXE846" s="120"/>
      <c r="DXF846" s="120"/>
      <c r="DXG846" s="120"/>
      <c r="DXH846" s="120"/>
      <c r="DXI846" s="120"/>
      <c r="DXJ846" s="120"/>
      <c r="DXK846" s="120"/>
      <c r="DXL846" s="120"/>
      <c r="DXM846" s="120"/>
      <c r="DXN846" s="120"/>
      <c r="DXO846" s="120"/>
      <c r="DXP846" s="120"/>
      <c r="DXQ846" s="120"/>
      <c r="DXR846" s="120"/>
      <c r="DXS846" s="120"/>
      <c r="DXT846" s="120"/>
      <c r="DXU846" s="120"/>
      <c r="DXV846" s="120"/>
      <c r="DXW846" s="120"/>
      <c r="DXX846" s="120"/>
      <c r="DXY846" s="120"/>
      <c r="DXZ846" s="120"/>
      <c r="DYA846" s="120"/>
      <c r="DYB846" s="120"/>
      <c r="DYC846" s="120"/>
      <c r="DYD846" s="120"/>
      <c r="DYE846" s="120"/>
      <c r="DYF846" s="120"/>
      <c r="DYG846" s="120"/>
      <c r="DYH846" s="120"/>
      <c r="DYI846" s="120"/>
      <c r="DYJ846" s="120"/>
      <c r="DYK846" s="120"/>
      <c r="DYL846" s="120"/>
      <c r="DYM846" s="120"/>
      <c r="DYN846" s="120"/>
      <c r="DYO846" s="120"/>
      <c r="DYP846" s="120"/>
      <c r="DYQ846" s="120"/>
      <c r="DYR846" s="120"/>
      <c r="DYS846" s="120"/>
      <c r="DYT846" s="120"/>
      <c r="DYU846" s="120"/>
      <c r="DYV846" s="120"/>
      <c r="DYW846" s="120"/>
      <c r="DYX846" s="120"/>
      <c r="DYY846" s="120"/>
      <c r="DYZ846" s="120"/>
      <c r="DZA846" s="120"/>
      <c r="DZB846" s="120"/>
      <c r="DZC846" s="120"/>
      <c r="DZD846" s="120"/>
      <c r="DZE846" s="120"/>
      <c r="DZF846" s="120"/>
      <c r="DZG846" s="120"/>
      <c r="DZH846" s="120"/>
      <c r="DZI846" s="120"/>
      <c r="DZJ846" s="120"/>
      <c r="DZK846" s="120"/>
      <c r="DZL846" s="120"/>
      <c r="DZM846" s="120"/>
      <c r="DZN846" s="120"/>
      <c r="DZO846" s="120"/>
      <c r="DZP846" s="120"/>
      <c r="DZQ846" s="120"/>
      <c r="DZR846" s="120"/>
      <c r="DZS846" s="120"/>
      <c r="DZT846" s="120"/>
      <c r="DZU846" s="120"/>
      <c r="DZV846" s="120"/>
      <c r="DZW846" s="120"/>
      <c r="DZX846" s="120"/>
      <c r="DZY846" s="120"/>
      <c r="DZZ846" s="120"/>
      <c r="EAA846" s="120"/>
      <c r="EAB846" s="120"/>
      <c r="EAC846" s="120"/>
      <c r="EAD846" s="120"/>
      <c r="EAE846" s="120"/>
      <c r="EAF846" s="120"/>
      <c r="EAG846" s="120"/>
      <c r="EAH846" s="120"/>
      <c r="EAI846" s="120"/>
      <c r="EAJ846" s="120"/>
      <c r="EAK846" s="120"/>
      <c r="EAL846" s="120"/>
      <c r="EAM846" s="120"/>
      <c r="EAN846" s="120"/>
      <c r="EAO846" s="120"/>
      <c r="EAP846" s="120"/>
      <c r="EAQ846" s="120"/>
      <c r="EAR846" s="120"/>
      <c r="EAS846" s="120"/>
      <c r="EAT846" s="120"/>
      <c r="EAU846" s="120"/>
      <c r="EAV846" s="120"/>
      <c r="EAW846" s="120"/>
      <c r="EAX846" s="120"/>
      <c r="EAY846" s="120"/>
      <c r="EAZ846" s="120"/>
      <c r="EBA846" s="120"/>
      <c r="EBB846" s="120"/>
      <c r="EBC846" s="120"/>
      <c r="EBD846" s="120"/>
      <c r="EBE846" s="120"/>
      <c r="EBF846" s="120"/>
      <c r="EBG846" s="120"/>
      <c r="EBH846" s="120"/>
      <c r="EBI846" s="120"/>
      <c r="EBJ846" s="120"/>
      <c r="EBK846" s="120"/>
      <c r="EBL846" s="120"/>
      <c r="EBM846" s="120"/>
      <c r="EBN846" s="120"/>
      <c r="EBO846" s="120"/>
      <c r="EBP846" s="120"/>
      <c r="EBQ846" s="120"/>
      <c r="EBR846" s="120"/>
      <c r="EBS846" s="120"/>
      <c r="EBT846" s="120"/>
      <c r="EBU846" s="120"/>
      <c r="EBV846" s="120"/>
      <c r="EBW846" s="120"/>
      <c r="EBX846" s="120"/>
      <c r="EBY846" s="120"/>
      <c r="EBZ846" s="120"/>
      <c r="ECA846" s="120"/>
      <c r="ECB846" s="120"/>
      <c r="ECC846" s="120"/>
      <c r="ECD846" s="120"/>
      <c r="ECE846" s="120"/>
      <c r="ECF846" s="120"/>
      <c r="ECG846" s="120"/>
      <c r="ECH846" s="120"/>
      <c r="ECI846" s="120"/>
      <c r="ECJ846" s="120"/>
      <c r="ECK846" s="120"/>
      <c r="ECL846" s="120"/>
      <c r="ECM846" s="120"/>
      <c r="ECN846" s="120"/>
      <c r="ECO846" s="120"/>
      <c r="ECP846" s="120"/>
      <c r="ECQ846" s="120"/>
      <c r="ECR846" s="120"/>
      <c r="ECS846" s="120"/>
      <c r="ECT846" s="120"/>
      <c r="ECU846" s="120"/>
      <c r="ECV846" s="120"/>
      <c r="ECW846" s="120"/>
      <c r="ECX846" s="120"/>
      <c r="ECY846" s="120"/>
      <c r="ECZ846" s="120"/>
      <c r="EDA846" s="120"/>
      <c r="EDB846" s="120"/>
      <c r="EDC846" s="120"/>
      <c r="EDD846" s="120"/>
      <c r="EDE846" s="120"/>
      <c r="EDF846" s="120"/>
      <c r="EDG846" s="120"/>
      <c r="EDH846" s="120"/>
      <c r="EDI846" s="120"/>
      <c r="EDJ846" s="120"/>
      <c r="EDK846" s="120"/>
      <c r="EDL846" s="120"/>
      <c r="EDM846" s="120"/>
      <c r="EDN846" s="120"/>
      <c r="EDO846" s="120"/>
      <c r="EDP846" s="120"/>
      <c r="EDQ846" s="120"/>
      <c r="EDR846" s="120"/>
      <c r="EDS846" s="120"/>
      <c r="EDT846" s="120"/>
      <c r="EDU846" s="120"/>
      <c r="EDV846" s="120"/>
      <c r="EDW846" s="120"/>
      <c r="EDX846" s="120"/>
      <c r="EDY846" s="120"/>
      <c r="EDZ846" s="120"/>
      <c r="EEA846" s="120"/>
      <c r="EEB846" s="120"/>
      <c r="EEC846" s="120"/>
      <c r="EED846" s="120"/>
      <c r="EEE846" s="120"/>
      <c r="EEF846" s="120"/>
      <c r="EEG846" s="120"/>
      <c r="EEH846" s="120"/>
      <c r="EEI846" s="120"/>
      <c r="EEJ846" s="120"/>
      <c r="EEK846" s="120"/>
      <c r="EEL846" s="120"/>
      <c r="EEM846" s="120"/>
      <c r="EEN846" s="120"/>
      <c r="EEO846" s="120"/>
      <c r="EEP846" s="120"/>
      <c r="EEQ846" s="120"/>
      <c r="EER846" s="120"/>
      <c r="EES846" s="120"/>
      <c r="EET846" s="120"/>
      <c r="EEU846" s="120"/>
      <c r="EEV846" s="120"/>
      <c r="EEW846" s="120"/>
      <c r="EEX846" s="120"/>
      <c r="EEY846" s="120"/>
      <c r="EEZ846" s="120"/>
      <c r="EFA846" s="120"/>
      <c r="EFB846" s="120"/>
      <c r="EFC846" s="120"/>
      <c r="EFD846" s="120"/>
      <c r="EFE846" s="120"/>
      <c r="EFF846" s="120"/>
      <c r="EFG846" s="120"/>
      <c r="EFH846" s="120"/>
      <c r="EFI846" s="120"/>
      <c r="EFJ846" s="120"/>
      <c r="EFK846" s="120"/>
      <c r="EFL846" s="120"/>
      <c r="EFM846" s="120"/>
      <c r="EFN846" s="120"/>
      <c r="EFO846" s="120"/>
      <c r="EFP846" s="120"/>
      <c r="EFQ846" s="120"/>
      <c r="EFR846" s="120"/>
      <c r="EFS846" s="120"/>
      <c r="EFT846" s="120"/>
      <c r="EFU846" s="120"/>
      <c r="EFV846" s="120"/>
      <c r="EFW846" s="120"/>
      <c r="EFX846" s="120"/>
      <c r="EFY846" s="120"/>
      <c r="EFZ846" s="120"/>
      <c r="EGA846" s="120"/>
      <c r="EGB846" s="120"/>
      <c r="EGC846" s="120"/>
      <c r="EGD846" s="120"/>
      <c r="EGE846" s="120"/>
      <c r="EGF846" s="120"/>
      <c r="EGG846" s="120"/>
      <c r="EGH846" s="120"/>
      <c r="EGI846" s="120"/>
      <c r="EGJ846" s="120"/>
      <c r="EGK846" s="120"/>
      <c r="EGL846" s="120"/>
      <c r="EGM846" s="120"/>
      <c r="EGN846" s="120"/>
      <c r="EGO846" s="120"/>
      <c r="EGP846" s="120"/>
      <c r="EGQ846" s="120"/>
      <c r="EGR846" s="120"/>
      <c r="EGS846" s="120"/>
      <c r="EGT846" s="120"/>
      <c r="EGU846" s="120"/>
      <c r="EGV846" s="120"/>
      <c r="EGW846" s="120"/>
      <c r="EGX846" s="120"/>
      <c r="EGY846" s="120"/>
      <c r="EGZ846" s="120"/>
      <c r="EHA846" s="120"/>
      <c r="EHB846" s="120"/>
      <c r="EHC846" s="120"/>
      <c r="EHD846" s="120"/>
      <c r="EHE846" s="120"/>
      <c r="EHF846" s="120"/>
      <c r="EHG846" s="120"/>
      <c r="EHH846" s="120"/>
      <c r="EHI846" s="120"/>
      <c r="EHJ846" s="120"/>
      <c r="EHK846" s="120"/>
      <c r="EHL846" s="120"/>
      <c r="EHM846" s="120"/>
      <c r="EHN846" s="120"/>
      <c r="EHO846" s="120"/>
      <c r="EHP846" s="120"/>
      <c r="EHQ846" s="120"/>
      <c r="EHR846" s="120"/>
      <c r="EHS846" s="120"/>
      <c r="EHT846" s="120"/>
      <c r="EHU846" s="120"/>
      <c r="EHV846" s="120"/>
      <c r="EHW846" s="120"/>
      <c r="EHX846" s="120"/>
      <c r="EHY846" s="120"/>
      <c r="EHZ846" s="120"/>
      <c r="EIA846" s="120"/>
      <c r="EIB846" s="120"/>
      <c r="EIC846" s="120"/>
      <c r="EID846" s="120"/>
      <c r="EIE846" s="120"/>
      <c r="EIF846" s="120"/>
      <c r="EIG846" s="120"/>
      <c r="EIH846" s="120"/>
      <c r="EII846" s="120"/>
      <c r="EIJ846" s="120"/>
      <c r="EIK846" s="120"/>
      <c r="EIL846" s="120"/>
      <c r="EIM846" s="120"/>
      <c r="EIN846" s="120"/>
      <c r="EIO846" s="120"/>
      <c r="EIP846" s="120"/>
      <c r="EIQ846" s="120"/>
      <c r="EIR846" s="120"/>
      <c r="EIS846" s="120"/>
      <c r="EIT846" s="120"/>
      <c r="EIU846" s="120"/>
      <c r="EIV846" s="120"/>
      <c r="EIW846" s="120"/>
      <c r="EIX846" s="120"/>
      <c r="EIY846" s="120"/>
      <c r="EIZ846" s="120"/>
      <c r="EJA846" s="120"/>
      <c r="EJB846" s="120"/>
      <c r="EJC846" s="120"/>
      <c r="EJD846" s="120"/>
      <c r="EJE846" s="120"/>
      <c r="EJF846" s="120"/>
      <c r="EJG846" s="120"/>
      <c r="EJH846" s="120"/>
      <c r="EJI846" s="120"/>
      <c r="EJJ846" s="120"/>
      <c r="EJK846" s="120"/>
      <c r="EJL846" s="120"/>
      <c r="EJM846" s="120"/>
      <c r="EJN846" s="120"/>
      <c r="EJO846" s="120"/>
      <c r="EJP846" s="120"/>
      <c r="EJQ846" s="120"/>
      <c r="EJR846" s="120"/>
      <c r="EJS846" s="120"/>
      <c r="EJT846" s="120"/>
      <c r="EJU846" s="120"/>
      <c r="EJV846" s="120"/>
      <c r="EJW846" s="120"/>
      <c r="EJX846" s="120"/>
      <c r="EJY846" s="120"/>
      <c r="EJZ846" s="120"/>
      <c r="EKA846" s="120"/>
      <c r="EKB846" s="120"/>
      <c r="EKC846" s="120"/>
      <c r="EKD846" s="120"/>
      <c r="EKE846" s="120"/>
      <c r="EKF846" s="120"/>
      <c r="EKG846" s="120"/>
      <c r="EKH846" s="120"/>
      <c r="EKI846" s="120"/>
      <c r="EKJ846" s="120"/>
      <c r="EKK846" s="120"/>
      <c r="EKL846" s="120"/>
      <c r="EKM846" s="120"/>
      <c r="EKN846" s="120"/>
      <c r="EKO846" s="120"/>
      <c r="EKP846" s="120"/>
      <c r="EKQ846" s="120"/>
      <c r="EKR846" s="120"/>
      <c r="EKS846" s="120"/>
      <c r="EKT846" s="120"/>
      <c r="EKU846" s="120"/>
      <c r="EKV846" s="120"/>
      <c r="EKW846" s="120"/>
      <c r="EKX846" s="120"/>
      <c r="EKY846" s="120"/>
      <c r="EKZ846" s="120"/>
      <c r="ELA846" s="120"/>
      <c r="ELB846" s="120"/>
      <c r="ELC846" s="120"/>
      <c r="ELD846" s="120"/>
      <c r="ELE846" s="120"/>
      <c r="ELF846" s="120"/>
      <c r="ELG846" s="120"/>
      <c r="ELH846" s="120"/>
      <c r="ELI846" s="120"/>
      <c r="ELJ846" s="120"/>
      <c r="ELK846" s="120"/>
      <c r="ELL846" s="120"/>
      <c r="ELM846" s="120"/>
      <c r="ELN846" s="120"/>
      <c r="ELO846" s="120"/>
      <c r="ELP846" s="120"/>
      <c r="ELQ846" s="120"/>
      <c r="ELR846" s="120"/>
      <c r="ELS846" s="120"/>
      <c r="ELT846" s="120"/>
      <c r="ELU846" s="120"/>
      <c r="ELV846" s="120"/>
      <c r="ELW846" s="120"/>
      <c r="ELX846" s="120"/>
      <c r="ELY846" s="120"/>
      <c r="ELZ846" s="120"/>
      <c r="EMA846" s="120"/>
      <c r="EMB846" s="120"/>
      <c r="EMC846" s="120"/>
      <c r="EMD846" s="120"/>
      <c r="EME846" s="120"/>
      <c r="EMF846" s="120"/>
      <c r="EMG846" s="120"/>
      <c r="EMH846" s="120"/>
      <c r="EMI846" s="120"/>
      <c r="EMJ846" s="120"/>
      <c r="EMK846" s="120"/>
      <c r="EML846" s="120"/>
      <c r="EMM846" s="120"/>
      <c r="EMN846" s="120"/>
      <c r="EMO846" s="120"/>
      <c r="EMP846" s="120"/>
      <c r="EMQ846" s="120"/>
      <c r="EMR846" s="120"/>
      <c r="EMS846" s="120"/>
      <c r="EMT846" s="120"/>
      <c r="EMU846" s="120"/>
      <c r="EMV846" s="120"/>
      <c r="EMW846" s="120"/>
      <c r="EMX846" s="120"/>
      <c r="EMY846" s="120"/>
      <c r="EMZ846" s="120"/>
      <c r="ENA846" s="120"/>
      <c r="ENB846" s="120"/>
      <c r="ENC846" s="120"/>
      <c r="END846" s="120"/>
      <c r="ENE846" s="120"/>
      <c r="ENF846" s="120"/>
      <c r="ENG846" s="120"/>
      <c r="ENH846" s="120"/>
      <c r="ENI846" s="120"/>
      <c r="ENJ846" s="120"/>
      <c r="ENK846" s="120"/>
      <c r="ENL846" s="120"/>
      <c r="ENM846" s="120"/>
      <c r="ENN846" s="120"/>
      <c r="ENO846" s="120"/>
      <c r="ENP846" s="120"/>
      <c r="ENQ846" s="120"/>
      <c r="ENR846" s="120"/>
      <c r="ENS846" s="120"/>
      <c r="ENT846" s="120"/>
      <c r="ENU846" s="120"/>
      <c r="ENV846" s="120"/>
      <c r="ENW846" s="120"/>
      <c r="ENX846" s="120"/>
      <c r="ENY846" s="120"/>
      <c r="ENZ846" s="120"/>
      <c r="EOA846" s="120"/>
      <c r="EOB846" s="120"/>
      <c r="EOC846" s="120"/>
      <c r="EOD846" s="120"/>
      <c r="EOE846" s="120"/>
      <c r="EOF846" s="120"/>
      <c r="EOG846" s="120"/>
      <c r="EOH846" s="120"/>
      <c r="EOI846" s="120"/>
      <c r="EOJ846" s="120"/>
      <c r="EOK846" s="120"/>
      <c r="EOL846" s="120"/>
      <c r="EOM846" s="120"/>
      <c r="EON846" s="120"/>
      <c r="EOO846" s="120"/>
      <c r="EOP846" s="120"/>
      <c r="EOQ846" s="120"/>
      <c r="EOR846" s="120"/>
      <c r="EOS846" s="120"/>
      <c r="EOT846" s="120"/>
      <c r="EOU846" s="120"/>
      <c r="EOV846" s="120"/>
      <c r="EOW846" s="120"/>
      <c r="EOX846" s="120"/>
      <c r="EOY846" s="120"/>
      <c r="EOZ846" s="120"/>
      <c r="EPA846" s="120"/>
      <c r="EPB846" s="120"/>
      <c r="EPC846" s="120"/>
      <c r="EPD846" s="120"/>
      <c r="EPE846" s="120"/>
      <c r="EPF846" s="120"/>
      <c r="EPG846" s="120"/>
      <c r="EPH846" s="120"/>
      <c r="EPI846" s="120"/>
      <c r="EPJ846" s="120"/>
      <c r="EPK846" s="120"/>
      <c r="EPL846" s="120"/>
      <c r="EPM846" s="120"/>
      <c r="EPN846" s="120"/>
      <c r="EPO846" s="120"/>
      <c r="EPP846" s="120"/>
      <c r="EPQ846" s="120"/>
      <c r="EPR846" s="120"/>
      <c r="EPS846" s="120"/>
      <c r="EPT846" s="120"/>
      <c r="EPU846" s="120"/>
      <c r="EPV846" s="120"/>
      <c r="EPW846" s="120"/>
      <c r="EPX846" s="120"/>
      <c r="EPY846" s="120"/>
      <c r="EPZ846" s="120"/>
      <c r="EQA846" s="120"/>
      <c r="EQB846" s="120"/>
      <c r="EQC846" s="120"/>
      <c r="EQD846" s="120"/>
      <c r="EQE846" s="120"/>
      <c r="EQF846" s="120"/>
      <c r="EQG846" s="120"/>
      <c r="EQH846" s="120"/>
      <c r="EQI846" s="120"/>
      <c r="EQJ846" s="120"/>
      <c r="EQK846" s="120"/>
      <c r="EQL846" s="120"/>
      <c r="EQM846" s="120"/>
      <c r="EQN846" s="120"/>
      <c r="EQO846" s="120"/>
      <c r="EQP846" s="120"/>
      <c r="EQQ846" s="120"/>
      <c r="EQR846" s="120"/>
      <c r="EQS846" s="120"/>
      <c r="EQT846" s="120"/>
      <c r="EQU846" s="120"/>
      <c r="EQV846" s="120"/>
      <c r="EQW846" s="120"/>
      <c r="EQX846" s="120"/>
      <c r="EQY846" s="120"/>
      <c r="EQZ846" s="120"/>
      <c r="ERA846" s="120"/>
      <c r="ERB846" s="120"/>
      <c r="ERC846" s="120"/>
      <c r="ERD846" s="120"/>
      <c r="ERE846" s="120"/>
      <c r="ERF846" s="120"/>
      <c r="ERG846" s="120"/>
      <c r="ERH846" s="120"/>
      <c r="ERI846" s="120"/>
      <c r="ERJ846" s="120"/>
      <c r="ERK846" s="120"/>
      <c r="ERL846" s="120"/>
      <c r="ERM846" s="120"/>
      <c r="ERN846" s="120"/>
      <c r="ERO846" s="120"/>
      <c r="ERP846" s="120"/>
      <c r="ERQ846" s="120"/>
      <c r="ERR846" s="120"/>
      <c r="ERS846" s="120"/>
      <c r="ERT846" s="120"/>
      <c r="ERU846" s="120"/>
      <c r="ERV846" s="120"/>
      <c r="ERW846" s="120"/>
      <c r="ERX846" s="120"/>
      <c r="ERY846" s="120"/>
      <c r="ERZ846" s="120"/>
      <c r="ESA846" s="120"/>
      <c r="ESB846" s="120"/>
      <c r="ESC846" s="120"/>
      <c r="ESD846" s="120"/>
      <c r="ESE846" s="120"/>
      <c r="ESF846" s="120"/>
      <c r="ESG846" s="120"/>
      <c r="ESH846" s="120"/>
      <c r="ESI846" s="120"/>
      <c r="ESJ846" s="120"/>
      <c r="ESK846" s="120"/>
      <c r="ESL846" s="120"/>
      <c r="ESM846" s="120"/>
      <c r="ESN846" s="120"/>
      <c r="ESO846" s="120"/>
      <c r="ESP846" s="120"/>
      <c r="ESQ846" s="120"/>
      <c r="ESR846" s="120"/>
      <c r="ESS846" s="120"/>
      <c r="EST846" s="120"/>
      <c r="ESU846" s="120"/>
      <c r="ESV846" s="120"/>
      <c r="ESW846" s="120"/>
      <c r="ESX846" s="120"/>
      <c r="ESY846" s="120"/>
      <c r="ESZ846" s="120"/>
      <c r="ETA846" s="120"/>
      <c r="ETB846" s="120"/>
      <c r="ETC846" s="120"/>
      <c r="ETD846" s="120"/>
      <c r="ETE846" s="120"/>
      <c r="ETF846" s="120"/>
      <c r="ETG846" s="120"/>
      <c r="ETH846" s="120"/>
      <c r="ETI846" s="120"/>
      <c r="ETJ846" s="120"/>
      <c r="ETK846" s="120"/>
      <c r="ETL846" s="120"/>
      <c r="ETM846" s="120"/>
      <c r="ETN846" s="120"/>
      <c r="ETO846" s="120"/>
      <c r="ETP846" s="120"/>
      <c r="ETQ846" s="120"/>
      <c r="ETR846" s="120"/>
      <c r="ETS846" s="120"/>
      <c r="ETT846" s="120"/>
      <c r="ETU846" s="120"/>
      <c r="ETV846" s="120"/>
      <c r="ETW846" s="120"/>
      <c r="ETX846" s="120"/>
      <c r="ETY846" s="120"/>
      <c r="ETZ846" s="120"/>
      <c r="EUA846" s="120"/>
      <c r="EUB846" s="120"/>
      <c r="EUC846" s="120"/>
      <c r="EUD846" s="120"/>
      <c r="EUE846" s="120"/>
      <c r="EUF846" s="120"/>
      <c r="EUG846" s="120"/>
      <c r="EUH846" s="120"/>
      <c r="EUI846" s="120"/>
      <c r="EUJ846" s="120"/>
      <c r="EUK846" s="120"/>
      <c r="EUL846" s="120"/>
      <c r="EUM846" s="120"/>
      <c r="EUN846" s="120"/>
      <c r="EUO846" s="120"/>
      <c r="EUP846" s="120"/>
      <c r="EUQ846" s="120"/>
      <c r="EUR846" s="120"/>
      <c r="EUS846" s="120"/>
      <c r="EUT846" s="120"/>
      <c r="EUU846" s="120"/>
      <c r="EUV846" s="120"/>
      <c r="EUW846" s="120"/>
      <c r="EUX846" s="120"/>
      <c r="EUY846" s="120"/>
      <c r="EUZ846" s="120"/>
      <c r="EVA846" s="120"/>
      <c r="EVB846" s="120"/>
      <c r="EVC846" s="120"/>
      <c r="EVD846" s="120"/>
      <c r="EVE846" s="120"/>
      <c r="EVF846" s="120"/>
      <c r="EVG846" s="120"/>
      <c r="EVH846" s="120"/>
      <c r="EVI846" s="120"/>
      <c r="EVJ846" s="120"/>
      <c r="EVK846" s="120"/>
      <c r="EVL846" s="120"/>
      <c r="EVM846" s="120"/>
      <c r="EVN846" s="120"/>
      <c r="EVO846" s="120"/>
      <c r="EVP846" s="120"/>
      <c r="EVQ846" s="120"/>
      <c r="EVR846" s="120"/>
      <c r="EVS846" s="120"/>
      <c r="EVT846" s="120"/>
      <c r="EVU846" s="120"/>
      <c r="EVV846" s="120"/>
      <c r="EVW846" s="120"/>
      <c r="EVX846" s="120"/>
      <c r="EVY846" s="120"/>
      <c r="EVZ846" s="120"/>
      <c r="EWA846" s="120"/>
      <c r="EWB846" s="120"/>
      <c r="EWC846" s="120"/>
      <c r="EWD846" s="120"/>
      <c r="EWE846" s="120"/>
      <c r="EWF846" s="120"/>
      <c r="EWG846" s="120"/>
      <c r="EWH846" s="120"/>
      <c r="EWI846" s="120"/>
      <c r="EWJ846" s="120"/>
      <c r="EWK846" s="120"/>
      <c r="EWL846" s="120"/>
      <c r="EWM846" s="120"/>
      <c r="EWN846" s="120"/>
      <c r="EWO846" s="120"/>
      <c r="EWP846" s="120"/>
      <c r="EWQ846" s="120"/>
      <c r="EWR846" s="120"/>
      <c r="EWS846" s="120"/>
      <c r="EWT846" s="120"/>
      <c r="EWU846" s="120"/>
      <c r="EWV846" s="120"/>
      <c r="EWW846" s="120"/>
      <c r="EWX846" s="120"/>
      <c r="EWY846" s="120"/>
      <c r="EWZ846" s="120"/>
      <c r="EXA846" s="120"/>
      <c r="EXB846" s="120"/>
      <c r="EXC846" s="120"/>
      <c r="EXD846" s="120"/>
      <c r="EXE846" s="120"/>
      <c r="EXF846" s="120"/>
      <c r="EXG846" s="120"/>
      <c r="EXH846" s="120"/>
      <c r="EXI846" s="120"/>
      <c r="EXJ846" s="120"/>
      <c r="EXK846" s="120"/>
      <c r="EXL846" s="120"/>
      <c r="EXM846" s="120"/>
      <c r="EXN846" s="120"/>
      <c r="EXO846" s="120"/>
      <c r="EXP846" s="120"/>
      <c r="EXQ846" s="120"/>
      <c r="EXR846" s="120"/>
      <c r="EXS846" s="120"/>
      <c r="EXT846" s="120"/>
      <c r="EXU846" s="120"/>
      <c r="EXV846" s="120"/>
      <c r="EXW846" s="120"/>
      <c r="EXX846" s="120"/>
      <c r="EXY846" s="120"/>
      <c r="EXZ846" s="120"/>
      <c r="EYA846" s="120"/>
      <c r="EYB846" s="120"/>
      <c r="EYC846" s="120"/>
      <c r="EYD846" s="120"/>
      <c r="EYE846" s="120"/>
      <c r="EYF846" s="120"/>
      <c r="EYG846" s="120"/>
      <c r="EYH846" s="120"/>
      <c r="EYI846" s="120"/>
      <c r="EYJ846" s="120"/>
      <c r="EYK846" s="120"/>
      <c r="EYL846" s="120"/>
      <c r="EYM846" s="120"/>
      <c r="EYN846" s="120"/>
      <c r="EYO846" s="120"/>
      <c r="EYP846" s="120"/>
      <c r="EYQ846" s="120"/>
      <c r="EYR846" s="120"/>
      <c r="EYS846" s="120"/>
      <c r="EYT846" s="120"/>
      <c r="EYU846" s="120"/>
      <c r="EYV846" s="120"/>
      <c r="EYW846" s="120"/>
      <c r="EYX846" s="120"/>
      <c r="EYY846" s="120"/>
      <c r="EYZ846" s="120"/>
      <c r="EZA846" s="120"/>
      <c r="EZB846" s="120"/>
      <c r="EZC846" s="120"/>
      <c r="EZD846" s="120"/>
      <c r="EZE846" s="120"/>
      <c r="EZF846" s="120"/>
      <c r="EZG846" s="120"/>
      <c r="EZH846" s="120"/>
      <c r="EZI846" s="120"/>
      <c r="EZJ846" s="120"/>
      <c r="EZK846" s="120"/>
      <c r="EZL846" s="120"/>
      <c r="EZM846" s="120"/>
      <c r="EZN846" s="120"/>
      <c r="EZO846" s="120"/>
      <c r="EZP846" s="120"/>
      <c r="EZQ846" s="120"/>
      <c r="EZR846" s="120"/>
      <c r="EZS846" s="120"/>
      <c r="EZT846" s="120"/>
      <c r="EZU846" s="120"/>
      <c r="EZV846" s="120"/>
      <c r="EZW846" s="120"/>
      <c r="EZX846" s="120"/>
      <c r="EZY846" s="120"/>
      <c r="EZZ846" s="120"/>
      <c r="FAA846" s="120"/>
      <c r="FAB846" s="120"/>
      <c r="FAC846" s="120"/>
      <c r="FAD846" s="120"/>
      <c r="FAE846" s="120"/>
      <c r="FAF846" s="120"/>
      <c r="FAG846" s="120"/>
      <c r="FAH846" s="120"/>
      <c r="FAI846" s="120"/>
      <c r="FAJ846" s="120"/>
      <c r="FAK846" s="120"/>
      <c r="FAL846" s="120"/>
      <c r="FAM846" s="120"/>
      <c r="FAN846" s="120"/>
      <c r="FAO846" s="120"/>
      <c r="FAP846" s="120"/>
      <c r="FAQ846" s="120"/>
      <c r="FAR846" s="120"/>
      <c r="FAS846" s="120"/>
      <c r="FAT846" s="120"/>
      <c r="FAU846" s="120"/>
      <c r="FAV846" s="120"/>
      <c r="FAW846" s="120"/>
      <c r="FAX846" s="120"/>
      <c r="FAY846" s="120"/>
      <c r="FAZ846" s="120"/>
      <c r="FBA846" s="120"/>
      <c r="FBB846" s="120"/>
      <c r="FBC846" s="120"/>
      <c r="FBD846" s="120"/>
      <c r="FBE846" s="120"/>
      <c r="FBF846" s="120"/>
      <c r="FBG846" s="120"/>
      <c r="FBH846" s="120"/>
      <c r="FBI846" s="120"/>
      <c r="FBJ846" s="120"/>
      <c r="FBK846" s="120"/>
      <c r="FBL846" s="120"/>
      <c r="FBM846" s="120"/>
      <c r="FBN846" s="120"/>
      <c r="FBO846" s="120"/>
      <c r="FBP846" s="120"/>
      <c r="FBQ846" s="120"/>
      <c r="FBR846" s="120"/>
      <c r="FBS846" s="120"/>
      <c r="FBT846" s="120"/>
      <c r="FBU846" s="120"/>
      <c r="FBV846" s="120"/>
      <c r="FBW846" s="120"/>
      <c r="FBX846" s="120"/>
      <c r="FBY846" s="120"/>
      <c r="FBZ846" s="120"/>
      <c r="FCA846" s="120"/>
      <c r="FCB846" s="120"/>
      <c r="FCC846" s="120"/>
      <c r="FCD846" s="120"/>
      <c r="FCE846" s="120"/>
      <c r="FCF846" s="120"/>
      <c r="FCG846" s="120"/>
      <c r="FCH846" s="120"/>
      <c r="FCI846" s="120"/>
      <c r="FCJ846" s="120"/>
      <c r="FCK846" s="120"/>
      <c r="FCL846" s="120"/>
      <c r="FCM846" s="120"/>
      <c r="FCN846" s="120"/>
      <c r="FCO846" s="120"/>
      <c r="FCP846" s="120"/>
      <c r="FCQ846" s="120"/>
      <c r="FCR846" s="120"/>
      <c r="FCS846" s="120"/>
      <c r="FCT846" s="120"/>
      <c r="FCU846" s="120"/>
      <c r="FCV846" s="120"/>
      <c r="FCW846" s="120"/>
      <c r="FCX846" s="120"/>
      <c r="FCY846" s="120"/>
      <c r="FCZ846" s="120"/>
      <c r="FDA846" s="120"/>
      <c r="FDB846" s="120"/>
      <c r="FDC846" s="120"/>
      <c r="FDD846" s="120"/>
      <c r="FDE846" s="120"/>
      <c r="FDF846" s="120"/>
      <c r="FDG846" s="120"/>
      <c r="FDH846" s="120"/>
      <c r="FDI846" s="120"/>
      <c r="FDJ846" s="120"/>
      <c r="FDK846" s="120"/>
      <c r="FDL846" s="120"/>
      <c r="FDM846" s="120"/>
      <c r="FDN846" s="120"/>
      <c r="FDO846" s="120"/>
      <c r="FDP846" s="120"/>
      <c r="FDQ846" s="120"/>
      <c r="FDR846" s="120"/>
      <c r="FDS846" s="120"/>
      <c r="FDT846" s="120"/>
      <c r="FDU846" s="120"/>
      <c r="FDV846" s="120"/>
      <c r="FDW846" s="120"/>
      <c r="FDX846" s="120"/>
      <c r="FDY846" s="120"/>
      <c r="FDZ846" s="120"/>
      <c r="FEA846" s="120"/>
      <c r="FEB846" s="120"/>
      <c r="FEC846" s="120"/>
      <c r="FED846" s="120"/>
      <c r="FEE846" s="120"/>
      <c r="FEF846" s="120"/>
      <c r="FEG846" s="120"/>
      <c r="FEH846" s="120"/>
      <c r="FEI846" s="120"/>
      <c r="FEJ846" s="120"/>
      <c r="FEK846" s="120"/>
      <c r="FEL846" s="120"/>
      <c r="FEM846" s="120"/>
      <c r="FEN846" s="120"/>
      <c r="FEO846" s="120"/>
      <c r="FEP846" s="120"/>
      <c r="FEQ846" s="120"/>
      <c r="FER846" s="120"/>
      <c r="FES846" s="120"/>
      <c r="FET846" s="120"/>
      <c r="FEU846" s="120"/>
      <c r="FEV846" s="120"/>
      <c r="FEW846" s="120"/>
      <c r="FEX846" s="120"/>
      <c r="FEY846" s="120"/>
      <c r="FEZ846" s="120"/>
      <c r="FFA846" s="120"/>
      <c r="FFB846" s="120"/>
      <c r="FFC846" s="120"/>
      <c r="FFD846" s="120"/>
      <c r="FFE846" s="120"/>
      <c r="FFF846" s="120"/>
      <c r="FFG846" s="120"/>
      <c r="FFH846" s="120"/>
      <c r="FFI846" s="120"/>
      <c r="FFJ846" s="120"/>
      <c r="FFK846" s="120"/>
      <c r="FFL846" s="120"/>
      <c r="FFM846" s="120"/>
      <c r="FFN846" s="120"/>
      <c r="FFO846" s="120"/>
      <c r="FFP846" s="120"/>
      <c r="FFQ846" s="120"/>
      <c r="FFR846" s="120"/>
      <c r="FFS846" s="120"/>
      <c r="FFT846" s="120"/>
      <c r="FFU846" s="120"/>
      <c r="FFV846" s="120"/>
      <c r="FFW846" s="120"/>
      <c r="FFX846" s="120"/>
      <c r="FFY846" s="120"/>
      <c r="FFZ846" s="120"/>
      <c r="FGA846" s="120"/>
      <c r="FGB846" s="120"/>
      <c r="FGC846" s="120"/>
      <c r="FGD846" s="120"/>
      <c r="FGE846" s="120"/>
      <c r="FGF846" s="120"/>
      <c r="FGG846" s="120"/>
      <c r="FGH846" s="120"/>
      <c r="FGI846" s="120"/>
      <c r="FGJ846" s="120"/>
      <c r="FGK846" s="120"/>
      <c r="FGL846" s="120"/>
      <c r="FGM846" s="120"/>
      <c r="FGN846" s="120"/>
      <c r="FGO846" s="120"/>
      <c r="FGP846" s="120"/>
      <c r="FGQ846" s="120"/>
      <c r="FGR846" s="120"/>
      <c r="FGS846" s="120"/>
      <c r="FGT846" s="120"/>
      <c r="FGU846" s="120"/>
      <c r="FGV846" s="120"/>
      <c r="FGW846" s="120"/>
      <c r="FGX846" s="120"/>
      <c r="FGY846" s="120"/>
      <c r="FGZ846" s="120"/>
      <c r="FHA846" s="120"/>
      <c r="FHB846" s="120"/>
      <c r="FHC846" s="120"/>
      <c r="FHD846" s="120"/>
      <c r="FHE846" s="120"/>
      <c r="FHF846" s="120"/>
      <c r="FHG846" s="120"/>
      <c r="FHH846" s="120"/>
      <c r="FHI846" s="120"/>
      <c r="FHJ846" s="120"/>
      <c r="FHK846" s="120"/>
      <c r="FHL846" s="120"/>
      <c r="FHM846" s="120"/>
      <c r="FHN846" s="120"/>
      <c r="FHO846" s="120"/>
      <c r="FHP846" s="120"/>
      <c r="FHQ846" s="120"/>
      <c r="FHR846" s="120"/>
      <c r="FHS846" s="120"/>
      <c r="FHT846" s="120"/>
      <c r="FHU846" s="120"/>
      <c r="FHV846" s="120"/>
      <c r="FHW846" s="120"/>
      <c r="FHX846" s="120"/>
      <c r="FHY846" s="120"/>
      <c r="FHZ846" s="120"/>
      <c r="FIA846" s="120"/>
      <c r="FIB846" s="120"/>
      <c r="FIC846" s="120"/>
      <c r="FID846" s="120"/>
      <c r="FIE846" s="120"/>
      <c r="FIF846" s="120"/>
      <c r="FIG846" s="120"/>
      <c r="FIH846" s="120"/>
      <c r="FII846" s="120"/>
      <c r="FIJ846" s="120"/>
      <c r="FIK846" s="120"/>
      <c r="FIL846" s="120"/>
      <c r="FIM846" s="120"/>
      <c r="FIN846" s="120"/>
      <c r="FIO846" s="120"/>
      <c r="FIP846" s="120"/>
      <c r="FIQ846" s="120"/>
      <c r="FIR846" s="120"/>
      <c r="FIS846" s="120"/>
      <c r="FIT846" s="120"/>
      <c r="FIU846" s="120"/>
      <c r="FIV846" s="120"/>
      <c r="FIW846" s="120"/>
      <c r="FIX846" s="120"/>
      <c r="FIY846" s="120"/>
      <c r="FIZ846" s="120"/>
      <c r="FJA846" s="120"/>
      <c r="FJB846" s="120"/>
      <c r="FJC846" s="120"/>
      <c r="FJD846" s="120"/>
      <c r="FJE846" s="120"/>
      <c r="FJF846" s="120"/>
      <c r="FJG846" s="120"/>
      <c r="FJH846" s="120"/>
      <c r="FJI846" s="120"/>
      <c r="FJJ846" s="120"/>
      <c r="FJK846" s="120"/>
      <c r="FJL846" s="120"/>
      <c r="FJM846" s="120"/>
      <c r="FJN846" s="120"/>
      <c r="FJO846" s="120"/>
      <c r="FJP846" s="120"/>
      <c r="FJQ846" s="120"/>
      <c r="FJR846" s="120"/>
      <c r="FJS846" s="120"/>
      <c r="FJT846" s="120"/>
      <c r="FJU846" s="120"/>
      <c r="FJV846" s="120"/>
      <c r="FJW846" s="120"/>
      <c r="FJX846" s="120"/>
      <c r="FJY846" s="120"/>
      <c r="FJZ846" s="120"/>
      <c r="FKA846" s="120"/>
      <c r="FKB846" s="120"/>
      <c r="FKC846" s="120"/>
      <c r="FKD846" s="120"/>
      <c r="FKE846" s="120"/>
      <c r="FKF846" s="120"/>
      <c r="FKG846" s="120"/>
      <c r="FKH846" s="120"/>
      <c r="FKI846" s="120"/>
      <c r="FKJ846" s="120"/>
      <c r="FKK846" s="120"/>
      <c r="FKL846" s="120"/>
      <c r="FKM846" s="120"/>
      <c r="FKN846" s="120"/>
      <c r="FKO846" s="120"/>
      <c r="FKP846" s="120"/>
      <c r="FKQ846" s="120"/>
      <c r="FKR846" s="120"/>
      <c r="FKS846" s="120"/>
      <c r="FKT846" s="120"/>
      <c r="FKU846" s="120"/>
      <c r="FKV846" s="120"/>
      <c r="FKW846" s="120"/>
      <c r="FKX846" s="120"/>
      <c r="FKY846" s="120"/>
      <c r="FKZ846" s="120"/>
      <c r="FLA846" s="120"/>
      <c r="FLB846" s="120"/>
      <c r="FLC846" s="120"/>
      <c r="FLD846" s="120"/>
      <c r="FLE846" s="120"/>
      <c r="FLF846" s="120"/>
      <c r="FLG846" s="120"/>
      <c r="FLH846" s="120"/>
      <c r="FLI846" s="120"/>
      <c r="FLJ846" s="120"/>
      <c r="FLK846" s="120"/>
      <c r="FLL846" s="120"/>
      <c r="FLM846" s="120"/>
      <c r="FLN846" s="120"/>
      <c r="FLO846" s="120"/>
      <c r="FLP846" s="120"/>
      <c r="FLQ846" s="120"/>
      <c r="FLR846" s="120"/>
      <c r="FLS846" s="120"/>
      <c r="FLT846" s="120"/>
      <c r="FLU846" s="120"/>
      <c r="FLV846" s="120"/>
      <c r="FLW846" s="120"/>
      <c r="FLX846" s="120"/>
      <c r="FLY846" s="120"/>
      <c r="FLZ846" s="120"/>
      <c r="FMA846" s="120"/>
      <c r="FMB846" s="120"/>
      <c r="FMC846" s="120"/>
      <c r="FMD846" s="120"/>
      <c r="FME846" s="120"/>
      <c r="FMF846" s="120"/>
      <c r="FMG846" s="120"/>
      <c r="FMH846" s="120"/>
      <c r="FMI846" s="120"/>
      <c r="FMJ846" s="120"/>
      <c r="FMK846" s="120"/>
      <c r="FML846" s="120"/>
      <c r="FMM846" s="120"/>
      <c r="FMN846" s="120"/>
      <c r="FMO846" s="120"/>
      <c r="FMP846" s="120"/>
      <c r="FMQ846" s="120"/>
      <c r="FMR846" s="120"/>
      <c r="FMS846" s="120"/>
      <c r="FMT846" s="120"/>
      <c r="FMU846" s="120"/>
      <c r="FMV846" s="120"/>
      <c r="FMW846" s="120"/>
      <c r="FMX846" s="120"/>
      <c r="FMY846" s="120"/>
      <c r="FMZ846" s="120"/>
      <c r="FNA846" s="120"/>
      <c r="FNB846" s="120"/>
      <c r="FNC846" s="120"/>
      <c r="FND846" s="120"/>
      <c r="FNE846" s="120"/>
      <c r="FNF846" s="120"/>
      <c r="FNG846" s="120"/>
      <c r="FNH846" s="120"/>
      <c r="FNI846" s="120"/>
      <c r="FNJ846" s="120"/>
      <c r="FNK846" s="120"/>
      <c r="FNL846" s="120"/>
      <c r="FNM846" s="120"/>
      <c r="FNN846" s="120"/>
      <c r="FNO846" s="120"/>
      <c r="FNP846" s="120"/>
      <c r="FNQ846" s="120"/>
      <c r="FNR846" s="120"/>
      <c r="FNS846" s="120"/>
      <c r="FNT846" s="120"/>
      <c r="FNU846" s="120"/>
      <c r="FNV846" s="120"/>
      <c r="FNW846" s="120"/>
      <c r="FNX846" s="120"/>
      <c r="FNY846" s="120"/>
      <c r="FNZ846" s="120"/>
      <c r="FOA846" s="120"/>
      <c r="FOB846" s="120"/>
      <c r="FOC846" s="120"/>
      <c r="FOD846" s="120"/>
      <c r="FOE846" s="120"/>
      <c r="FOF846" s="120"/>
      <c r="FOG846" s="120"/>
      <c r="FOH846" s="120"/>
      <c r="FOI846" s="120"/>
      <c r="FOJ846" s="120"/>
      <c r="FOK846" s="120"/>
      <c r="FOL846" s="120"/>
      <c r="FOM846" s="120"/>
      <c r="FON846" s="120"/>
      <c r="FOO846" s="120"/>
      <c r="FOP846" s="120"/>
      <c r="FOQ846" s="120"/>
      <c r="FOR846" s="120"/>
      <c r="FOS846" s="120"/>
      <c r="FOT846" s="120"/>
      <c r="FOU846" s="120"/>
      <c r="FOV846" s="120"/>
      <c r="FOW846" s="120"/>
      <c r="FOX846" s="120"/>
      <c r="FOY846" s="120"/>
      <c r="FOZ846" s="120"/>
      <c r="FPA846" s="120"/>
      <c r="FPB846" s="120"/>
      <c r="FPC846" s="120"/>
      <c r="FPD846" s="120"/>
      <c r="FPE846" s="120"/>
      <c r="FPF846" s="120"/>
      <c r="FPG846" s="120"/>
      <c r="FPH846" s="120"/>
      <c r="FPI846" s="120"/>
      <c r="FPJ846" s="120"/>
      <c r="FPK846" s="120"/>
      <c r="FPL846" s="120"/>
      <c r="FPM846" s="120"/>
      <c r="FPN846" s="120"/>
      <c r="FPO846" s="120"/>
      <c r="FPP846" s="120"/>
      <c r="FPQ846" s="120"/>
      <c r="FPR846" s="120"/>
      <c r="FPS846" s="120"/>
      <c r="FPT846" s="120"/>
      <c r="FPU846" s="120"/>
      <c r="FPV846" s="120"/>
      <c r="FPW846" s="120"/>
      <c r="FPX846" s="120"/>
      <c r="FPY846" s="120"/>
      <c r="FPZ846" s="120"/>
      <c r="FQA846" s="120"/>
      <c r="FQB846" s="120"/>
      <c r="FQC846" s="120"/>
      <c r="FQD846" s="120"/>
      <c r="FQE846" s="120"/>
      <c r="FQF846" s="120"/>
      <c r="FQG846" s="120"/>
      <c r="FQH846" s="120"/>
      <c r="FQI846" s="120"/>
      <c r="FQJ846" s="120"/>
      <c r="FQK846" s="120"/>
      <c r="FQL846" s="120"/>
      <c r="FQM846" s="120"/>
      <c r="FQN846" s="120"/>
      <c r="FQO846" s="120"/>
      <c r="FQP846" s="120"/>
      <c r="FQQ846" s="120"/>
      <c r="FQR846" s="120"/>
      <c r="FQS846" s="120"/>
      <c r="FQT846" s="120"/>
      <c r="FQU846" s="120"/>
      <c r="FQV846" s="120"/>
      <c r="FQW846" s="120"/>
      <c r="FQX846" s="120"/>
      <c r="FQY846" s="120"/>
      <c r="FQZ846" s="120"/>
      <c r="FRA846" s="120"/>
      <c r="FRB846" s="120"/>
      <c r="FRC846" s="120"/>
      <c r="FRD846" s="120"/>
      <c r="FRE846" s="120"/>
      <c r="FRF846" s="120"/>
      <c r="FRG846" s="120"/>
      <c r="FRH846" s="120"/>
      <c r="FRI846" s="120"/>
      <c r="FRJ846" s="120"/>
      <c r="FRK846" s="120"/>
      <c r="FRL846" s="120"/>
      <c r="FRM846" s="120"/>
      <c r="FRN846" s="120"/>
      <c r="FRO846" s="120"/>
      <c r="FRP846" s="120"/>
      <c r="FRQ846" s="120"/>
      <c r="FRR846" s="120"/>
      <c r="FRS846" s="120"/>
      <c r="FRT846" s="120"/>
      <c r="FRU846" s="120"/>
      <c r="FRV846" s="120"/>
      <c r="FRW846" s="120"/>
      <c r="FRX846" s="120"/>
      <c r="FRY846" s="120"/>
      <c r="FRZ846" s="120"/>
      <c r="FSA846" s="120"/>
      <c r="FSB846" s="120"/>
      <c r="FSC846" s="120"/>
      <c r="FSD846" s="120"/>
      <c r="FSE846" s="120"/>
      <c r="FSF846" s="120"/>
      <c r="FSG846" s="120"/>
      <c r="FSH846" s="120"/>
      <c r="FSI846" s="120"/>
      <c r="FSJ846" s="120"/>
      <c r="FSK846" s="120"/>
      <c r="FSL846" s="120"/>
      <c r="FSM846" s="120"/>
      <c r="FSN846" s="120"/>
      <c r="FSO846" s="120"/>
      <c r="FSP846" s="120"/>
      <c r="FSQ846" s="120"/>
      <c r="FSR846" s="120"/>
      <c r="FSS846" s="120"/>
      <c r="FST846" s="120"/>
      <c r="FSU846" s="120"/>
      <c r="FSV846" s="120"/>
      <c r="FSW846" s="120"/>
      <c r="FSX846" s="120"/>
      <c r="FSY846" s="120"/>
      <c r="FSZ846" s="120"/>
      <c r="FTA846" s="120"/>
      <c r="FTB846" s="120"/>
      <c r="FTC846" s="120"/>
      <c r="FTD846" s="120"/>
      <c r="FTE846" s="120"/>
      <c r="FTF846" s="120"/>
      <c r="FTG846" s="120"/>
      <c r="FTH846" s="120"/>
      <c r="FTI846" s="120"/>
      <c r="FTJ846" s="120"/>
      <c r="FTK846" s="120"/>
      <c r="FTL846" s="120"/>
      <c r="FTM846" s="120"/>
      <c r="FTN846" s="120"/>
      <c r="FTO846" s="120"/>
      <c r="FTP846" s="120"/>
      <c r="FTQ846" s="120"/>
      <c r="FTR846" s="120"/>
      <c r="FTS846" s="120"/>
      <c r="FTT846" s="120"/>
      <c r="FTU846" s="120"/>
      <c r="FTV846" s="120"/>
      <c r="FTW846" s="120"/>
      <c r="FTX846" s="120"/>
      <c r="FTY846" s="120"/>
      <c r="FTZ846" s="120"/>
      <c r="FUA846" s="120"/>
      <c r="FUB846" s="120"/>
      <c r="FUC846" s="120"/>
      <c r="FUD846" s="120"/>
      <c r="FUE846" s="120"/>
      <c r="FUF846" s="120"/>
      <c r="FUG846" s="120"/>
      <c r="FUH846" s="120"/>
      <c r="FUI846" s="120"/>
      <c r="FUJ846" s="120"/>
      <c r="FUK846" s="120"/>
      <c r="FUL846" s="120"/>
      <c r="FUM846" s="120"/>
      <c r="FUN846" s="120"/>
      <c r="FUO846" s="120"/>
      <c r="FUP846" s="120"/>
      <c r="FUQ846" s="120"/>
      <c r="FUR846" s="120"/>
      <c r="FUS846" s="120"/>
      <c r="FUT846" s="120"/>
      <c r="FUU846" s="120"/>
      <c r="FUV846" s="120"/>
      <c r="FUW846" s="120"/>
      <c r="FUX846" s="120"/>
      <c r="FUY846" s="120"/>
      <c r="FUZ846" s="120"/>
      <c r="FVA846" s="120"/>
      <c r="FVB846" s="120"/>
      <c r="FVC846" s="120"/>
      <c r="FVD846" s="120"/>
      <c r="FVE846" s="120"/>
      <c r="FVF846" s="120"/>
      <c r="FVG846" s="120"/>
      <c r="FVH846" s="120"/>
      <c r="FVI846" s="120"/>
      <c r="FVJ846" s="120"/>
      <c r="FVK846" s="120"/>
      <c r="FVL846" s="120"/>
      <c r="FVM846" s="120"/>
      <c r="FVN846" s="120"/>
      <c r="FVO846" s="120"/>
      <c r="FVP846" s="120"/>
      <c r="FVQ846" s="120"/>
      <c r="FVR846" s="120"/>
      <c r="FVS846" s="120"/>
      <c r="FVT846" s="120"/>
      <c r="FVU846" s="120"/>
      <c r="FVV846" s="120"/>
      <c r="FVW846" s="120"/>
      <c r="FVX846" s="120"/>
      <c r="FVY846" s="120"/>
      <c r="FVZ846" s="120"/>
      <c r="FWA846" s="120"/>
      <c r="FWB846" s="120"/>
      <c r="FWC846" s="120"/>
      <c r="FWD846" s="120"/>
      <c r="FWE846" s="120"/>
      <c r="FWF846" s="120"/>
      <c r="FWG846" s="120"/>
      <c r="FWH846" s="120"/>
      <c r="FWI846" s="120"/>
      <c r="FWJ846" s="120"/>
      <c r="FWK846" s="120"/>
      <c r="FWL846" s="120"/>
      <c r="FWM846" s="120"/>
      <c r="FWN846" s="120"/>
      <c r="FWO846" s="120"/>
      <c r="FWP846" s="120"/>
      <c r="FWQ846" s="120"/>
      <c r="FWR846" s="120"/>
      <c r="FWS846" s="120"/>
      <c r="FWT846" s="120"/>
      <c r="FWU846" s="120"/>
      <c r="FWV846" s="120"/>
      <c r="FWW846" s="120"/>
      <c r="FWX846" s="120"/>
      <c r="FWY846" s="120"/>
      <c r="FWZ846" s="120"/>
      <c r="FXA846" s="120"/>
      <c r="FXB846" s="120"/>
      <c r="FXC846" s="120"/>
      <c r="FXD846" s="120"/>
      <c r="FXE846" s="120"/>
      <c r="FXF846" s="120"/>
      <c r="FXG846" s="120"/>
      <c r="FXH846" s="120"/>
      <c r="FXI846" s="120"/>
      <c r="FXJ846" s="120"/>
      <c r="FXK846" s="120"/>
      <c r="FXL846" s="120"/>
      <c r="FXM846" s="120"/>
      <c r="FXN846" s="120"/>
      <c r="FXO846" s="120"/>
      <c r="FXP846" s="120"/>
      <c r="FXQ846" s="120"/>
      <c r="FXR846" s="120"/>
      <c r="FXS846" s="120"/>
      <c r="FXT846" s="120"/>
      <c r="FXU846" s="120"/>
      <c r="FXV846" s="120"/>
      <c r="FXW846" s="120"/>
      <c r="FXX846" s="120"/>
      <c r="FXY846" s="120"/>
      <c r="FXZ846" s="120"/>
      <c r="FYA846" s="120"/>
      <c r="FYB846" s="120"/>
      <c r="FYC846" s="120"/>
      <c r="FYD846" s="120"/>
      <c r="FYE846" s="120"/>
      <c r="FYF846" s="120"/>
      <c r="FYG846" s="120"/>
      <c r="FYH846" s="120"/>
      <c r="FYI846" s="120"/>
      <c r="FYJ846" s="120"/>
      <c r="FYK846" s="120"/>
      <c r="FYL846" s="120"/>
      <c r="FYM846" s="120"/>
      <c r="FYN846" s="120"/>
      <c r="FYO846" s="120"/>
      <c r="FYP846" s="120"/>
      <c r="FYQ846" s="120"/>
      <c r="FYR846" s="120"/>
      <c r="FYS846" s="120"/>
      <c r="FYT846" s="120"/>
      <c r="FYU846" s="120"/>
      <c r="FYV846" s="120"/>
      <c r="FYW846" s="120"/>
      <c r="FYX846" s="120"/>
      <c r="FYY846" s="120"/>
      <c r="FYZ846" s="120"/>
      <c r="FZA846" s="120"/>
      <c r="FZB846" s="120"/>
      <c r="FZC846" s="120"/>
      <c r="FZD846" s="120"/>
      <c r="FZE846" s="120"/>
      <c r="FZF846" s="120"/>
      <c r="FZG846" s="120"/>
      <c r="FZH846" s="120"/>
      <c r="FZI846" s="120"/>
      <c r="FZJ846" s="120"/>
      <c r="FZK846" s="120"/>
      <c r="FZL846" s="120"/>
      <c r="FZM846" s="120"/>
      <c r="FZN846" s="120"/>
      <c r="FZO846" s="120"/>
      <c r="FZP846" s="120"/>
      <c r="FZQ846" s="120"/>
      <c r="FZR846" s="120"/>
      <c r="FZS846" s="120"/>
      <c r="FZT846" s="120"/>
      <c r="FZU846" s="120"/>
      <c r="FZV846" s="120"/>
      <c r="FZW846" s="120"/>
      <c r="FZX846" s="120"/>
      <c r="FZY846" s="120"/>
      <c r="FZZ846" s="120"/>
      <c r="GAA846" s="120"/>
      <c r="GAB846" s="120"/>
      <c r="GAC846" s="120"/>
      <c r="GAD846" s="120"/>
      <c r="GAE846" s="120"/>
      <c r="GAF846" s="120"/>
      <c r="GAG846" s="120"/>
      <c r="GAH846" s="120"/>
      <c r="GAI846" s="120"/>
      <c r="GAJ846" s="120"/>
      <c r="GAK846" s="120"/>
      <c r="GAL846" s="120"/>
      <c r="GAM846" s="120"/>
      <c r="GAN846" s="120"/>
      <c r="GAO846" s="120"/>
      <c r="GAP846" s="120"/>
      <c r="GAQ846" s="120"/>
      <c r="GAR846" s="120"/>
      <c r="GAS846" s="120"/>
      <c r="GAT846" s="120"/>
      <c r="GAU846" s="120"/>
      <c r="GAV846" s="120"/>
      <c r="GAW846" s="120"/>
      <c r="GAX846" s="120"/>
      <c r="GAY846" s="120"/>
      <c r="GAZ846" s="120"/>
      <c r="GBA846" s="120"/>
      <c r="GBB846" s="120"/>
      <c r="GBC846" s="120"/>
      <c r="GBD846" s="120"/>
      <c r="GBE846" s="120"/>
      <c r="GBF846" s="120"/>
      <c r="GBG846" s="120"/>
      <c r="GBH846" s="120"/>
      <c r="GBI846" s="120"/>
      <c r="GBJ846" s="120"/>
      <c r="GBK846" s="120"/>
      <c r="GBL846" s="120"/>
      <c r="GBM846" s="120"/>
      <c r="GBN846" s="120"/>
      <c r="GBO846" s="120"/>
      <c r="GBP846" s="120"/>
      <c r="GBQ846" s="120"/>
      <c r="GBR846" s="120"/>
      <c r="GBS846" s="120"/>
      <c r="GBT846" s="120"/>
      <c r="GBU846" s="120"/>
      <c r="GBV846" s="120"/>
      <c r="GBW846" s="120"/>
      <c r="GBX846" s="120"/>
      <c r="GBY846" s="120"/>
      <c r="GBZ846" s="120"/>
      <c r="GCA846" s="120"/>
      <c r="GCB846" s="120"/>
      <c r="GCC846" s="120"/>
      <c r="GCD846" s="120"/>
      <c r="GCE846" s="120"/>
      <c r="GCF846" s="120"/>
      <c r="GCG846" s="120"/>
      <c r="GCH846" s="120"/>
      <c r="GCI846" s="120"/>
      <c r="GCJ846" s="120"/>
      <c r="GCK846" s="120"/>
      <c r="GCL846" s="120"/>
      <c r="GCM846" s="120"/>
      <c r="GCN846" s="120"/>
      <c r="GCO846" s="120"/>
      <c r="GCP846" s="120"/>
      <c r="GCQ846" s="120"/>
      <c r="GCR846" s="120"/>
      <c r="GCS846" s="120"/>
      <c r="GCT846" s="120"/>
      <c r="GCU846" s="120"/>
      <c r="GCV846" s="120"/>
      <c r="GCW846" s="120"/>
      <c r="GCX846" s="120"/>
      <c r="GCY846" s="120"/>
      <c r="GCZ846" s="120"/>
      <c r="GDA846" s="120"/>
      <c r="GDB846" s="120"/>
      <c r="GDC846" s="120"/>
      <c r="GDD846" s="120"/>
      <c r="GDE846" s="120"/>
      <c r="GDF846" s="120"/>
      <c r="GDG846" s="120"/>
      <c r="GDH846" s="120"/>
      <c r="GDI846" s="120"/>
      <c r="GDJ846" s="120"/>
      <c r="GDK846" s="120"/>
      <c r="GDL846" s="120"/>
      <c r="GDM846" s="120"/>
      <c r="GDN846" s="120"/>
      <c r="GDO846" s="120"/>
      <c r="GDP846" s="120"/>
      <c r="GDQ846" s="120"/>
      <c r="GDR846" s="120"/>
      <c r="GDS846" s="120"/>
      <c r="GDT846" s="120"/>
      <c r="GDU846" s="120"/>
      <c r="GDV846" s="120"/>
      <c r="GDW846" s="120"/>
      <c r="GDX846" s="120"/>
      <c r="GDY846" s="120"/>
      <c r="GDZ846" s="120"/>
      <c r="GEA846" s="120"/>
      <c r="GEB846" s="120"/>
      <c r="GEC846" s="120"/>
      <c r="GED846" s="120"/>
      <c r="GEE846" s="120"/>
      <c r="GEF846" s="120"/>
      <c r="GEG846" s="120"/>
      <c r="GEH846" s="120"/>
      <c r="GEI846" s="120"/>
      <c r="GEJ846" s="120"/>
      <c r="GEK846" s="120"/>
      <c r="GEL846" s="120"/>
      <c r="GEM846" s="120"/>
      <c r="GEN846" s="120"/>
      <c r="GEO846" s="120"/>
      <c r="GEP846" s="120"/>
      <c r="GEQ846" s="120"/>
      <c r="GER846" s="120"/>
      <c r="GES846" s="120"/>
      <c r="GET846" s="120"/>
      <c r="GEU846" s="120"/>
      <c r="GEV846" s="120"/>
      <c r="GEW846" s="120"/>
      <c r="GEX846" s="120"/>
      <c r="GEY846" s="120"/>
      <c r="GEZ846" s="120"/>
      <c r="GFA846" s="120"/>
      <c r="GFB846" s="120"/>
      <c r="GFC846" s="120"/>
      <c r="GFD846" s="120"/>
      <c r="GFE846" s="120"/>
      <c r="GFF846" s="120"/>
      <c r="GFG846" s="120"/>
      <c r="GFH846" s="120"/>
      <c r="GFI846" s="120"/>
      <c r="GFJ846" s="120"/>
      <c r="GFK846" s="120"/>
      <c r="GFL846" s="120"/>
      <c r="GFM846" s="120"/>
      <c r="GFN846" s="120"/>
      <c r="GFO846" s="120"/>
      <c r="GFP846" s="120"/>
      <c r="GFQ846" s="120"/>
      <c r="GFR846" s="120"/>
      <c r="GFS846" s="120"/>
      <c r="GFT846" s="120"/>
      <c r="GFU846" s="120"/>
      <c r="GFV846" s="120"/>
      <c r="GFW846" s="120"/>
      <c r="GFX846" s="120"/>
      <c r="GFY846" s="120"/>
      <c r="GFZ846" s="120"/>
      <c r="GGA846" s="120"/>
      <c r="GGB846" s="120"/>
      <c r="GGC846" s="120"/>
      <c r="GGD846" s="120"/>
      <c r="GGE846" s="120"/>
      <c r="GGF846" s="120"/>
      <c r="GGG846" s="120"/>
      <c r="GGH846" s="120"/>
      <c r="GGI846" s="120"/>
      <c r="GGJ846" s="120"/>
      <c r="GGK846" s="120"/>
      <c r="GGL846" s="120"/>
      <c r="GGM846" s="120"/>
      <c r="GGN846" s="120"/>
      <c r="GGO846" s="120"/>
      <c r="GGP846" s="120"/>
      <c r="GGQ846" s="120"/>
      <c r="GGR846" s="120"/>
      <c r="GGS846" s="120"/>
      <c r="GGT846" s="120"/>
      <c r="GGU846" s="120"/>
      <c r="GGV846" s="120"/>
      <c r="GGW846" s="120"/>
      <c r="GGX846" s="120"/>
      <c r="GGY846" s="120"/>
      <c r="GGZ846" s="120"/>
      <c r="GHA846" s="120"/>
      <c r="GHB846" s="120"/>
      <c r="GHC846" s="120"/>
      <c r="GHD846" s="120"/>
      <c r="GHE846" s="120"/>
      <c r="GHF846" s="120"/>
      <c r="GHG846" s="120"/>
      <c r="GHH846" s="120"/>
      <c r="GHI846" s="120"/>
      <c r="GHJ846" s="120"/>
      <c r="GHK846" s="120"/>
      <c r="GHL846" s="120"/>
      <c r="GHM846" s="120"/>
      <c r="GHN846" s="120"/>
      <c r="GHO846" s="120"/>
      <c r="GHP846" s="120"/>
      <c r="GHQ846" s="120"/>
      <c r="GHR846" s="120"/>
      <c r="GHS846" s="120"/>
      <c r="GHT846" s="120"/>
      <c r="GHU846" s="120"/>
      <c r="GHV846" s="120"/>
      <c r="GHW846" s="120"/>
      <c r="GHX846" s="120"/>
      <c r="GHY846" s="120"/>
      <c r="GHZ846" s="120"/>
      <c r="GIA846" s="120"/>
      <c r="GIB846" s="120"/>
      <c r="GIC846" s="120"/>
      <c r="GID846" s="120"/>
      <c r="GIE846" s="120"/>
      <c r="GIF846" s="120"/>
      <c r="GIG846" s="120"/>
      <c r="GIH846" s="120"/>
      <c r="GII846" s="120"/>
      <c r="GIJ846" s="120"/>
      <c r="GIK846" s="120"/>
      <c r="GIL846" s="120"/>
      <c r="GIM846" s="120"/>
      <c r="GIN846" s="120"/>
      <c r="GIO846" s="120"/>
      <c r="GIP846" s="120"/>
      <c r="GIQ846" s="120"/>
      <c r="GIR846" s="120"/>
      <c r="GIS846" s="120"/>
      <c r="GIT846" s="120"/>
      <c r="GIU846" s="120"/>
      <c r="GIV846" s="120"/>
      <c r="GIW846" s="120"/>
      <c r="GIX846" s="120"/>
      <c r="GIY846" s="120"/>
      <c r="GIZ846" s="120"/>
      <c r="GJA846" s="120"/>
      <c r="GJB846" s="120"/>
      <c r="GJC846" s="120"/>
      <c r="GJD846" s="120"/>
      <c r="GJE846" s="120"/>
      <c r="GJF846" s="120"/>
      <c r="GJG846" s="120"/>
      <c r="GJH846" s="120"/>
      <c r="GJI846" s="120"/>
      <c r="GJJ846" s="120"/>
      <c r="GJK846" s="120"/>
      <c r="GJL846" s="120"/>
      <c r="GJM846" s="120"/>
      <c r="GJN846" s="120"/>
      <c r="GJO846" s="120"/>
      <c r="GJP846" s="120"/>
      <c r="GJQ846" s="120"/>
      <c r="GJR846" s="120"/>
      <c r="GJS846" s="120"/>
      <c r="GJT846" s="120"/>
      <c r="GJU846" s="120"/>
      <c r="GJV846" s="120"/>
      <c r="GJW846" s="120"/>
      <c r="GJX846" s="120"/>
      <c r="GJY846" s="120"/>
      <c r="GJZ846" s="120"/>
      <c r="GKA846" s="120"/>
      <c r="GKB846" s="120"/>
      <c r="GKC846" s="120"/>
      <c r="GKD846" s="120"/>
      <c r="GKE846" s="120"/>
      <c r="GKF846" s="120"/>
      <c r="GKG846" s="120"/>
      <c r="GKH846" s="120"/>
      <c r="GKI846" s="120"/>
      <c r="GKJ846" s="120"/>
      <c r="GKK846" s="120"/>
      <c r="GKL846" s="120"/>
      <c r="GKM846" s="120"/>
      <c r="GKN846" s="120"/>
      <c r="GKO846" s="120"/>
      <c r="GKP846" s="120"/>
      <c r="GKQ846" s="120"/>
      <c r="GKR846" s="120"/>
      <c r="GKS846" s="120"/>
      <c r="GKT846" s="120"/>
      <c r="GKU846" s="120"/>
      <c r="GKV846" s="120"/>
      <c r="GKW846" s="120"/>
      <c r="GKX846" s="120"/>
      <c r="GKY846" s="120"/>
      <c r="GKZ846" s="120"/>
      <c r="GLA846" s="120"/>
      <c r="GLB846" s="120"/>
      <c r="GLC846" s="120"/>
      <c r="GLD846" s="120"/>
      <c r="GLE846" s="120"/>
      <c r="GLF846" s="120"/>
      <c r="GLG846" s="120"/>
      <c r="GLH846" s="120"/>
      <c r="GLI846" s="120"/>
      <c r="GLJ846" s="120"/>
      <c r="GLK846" s="120"/>
      <c r="GLL846" s="120"/>
      <c r="GLM846" s="120"/>
      <c r="GLN846" s="120"/>
      <c r="GLO846" s="120"/>
      <c r="GLP846" s="120"/>
      <c r="GLQ846" s="120"/>
      <c r="GLR846" s="120"/>
      <c r="GLS846" s="120"/>
      <c r="GLT846" s="120"/>
      <c r="GLU846" s="120"/>
      <c r="GLV846" s="120"/>
      <c r="GLW846" s="120"/>
      <c r="GLX846" s="120"/>
      <c r="GLY846" s="120"/>
      <c r="GLZ846" s="120"/>
      <c r="GMA846" s="120"/>
      <c r="GMB846" s="120"/>
      <c r="GMC846" s="120"/>
      <c r="GMD846" s="120"/>
      <c r="GME846" s="120"/>
      <c r="GMF846" s="120"/>
      <c r="GMG846" s="120"/>
      <c r="GMH846" s="120"/>
      <c r="GMI846" s="120"/>
      <c r="GMJ846" s="120"/>
      <c r="GMK846" s="120"/>
      <c r="GML846" s="120"/>
      <c r="GMM846" s="120"/>
      <c r="GMN846" s="120"/>
      <c r="GMO846" s="120"/>
      <c r="GMP846" s="120"/>
      <c r="GMQ846" s="120"/>
      <c r="GMR846" s="120"/>
      <c r="GMS846" s="120"/>
      <c r="GMT846" s="120"/>
      <c r="GMU846" s="120"/>
      <c r="GMV846" s="120"/>
      <c r="GMW846" s="120"/>
      <c r="GMX846" s="120"/>
      <c r="GMY846" s="120"/>
      <c r="GMZ846" s="120"/>
      <c r="GNA846" s="120"/>
      <c r="GNB846" s="120"/>
      <c r="GNC846" s="120"/>
      <c r="GND846" s="120"/>
      <c r="GNE846" s="120"/>
      <c r="GNF846" s="120"/>
      <c r="GNG846" s="120"/>
      <c r="GNH846" s="120"/>
      <c r="GNI846" s="120"/>
      <c r="GNJ846" s="120"/>
      <c r="GNK846" s="120"/>
      <c r="GNL846" s="120"/>
      <c r="GNM846" s="120"/>
      <c r="GNN846" s="120"/>
      <c r="GNO846" s="120"/>
      <c r="GNP846" s="120"/>
      <c r="GNQ846" s="120"/>
      <c r="GNR846" s="120"/>
      <c r="GNS846" s="120"/>
      <c r="GNT846" s="120"/>
      <c r="GNU846" s="120"/>
      <c r="GNV846" s="120"/>
      <c r="GNW846" s="120"/>
      <c r="GNX846" s="120"/>
      <c r="GNY846" s="120"/>
      <c r="GNZ846" s="120"/>
      <c r="GOA846" s="120"/>
      <c r="GOB846" s="120"/>
      <c r="GOC846" s="120"/>
      <c r="GOD846" s="120"/>
      <c r="GOE846" s="120"/>
      <c r="GOF846" s="120"/>
      <c r="GOG846" s="120"/>
      <c r="GOH846" s="120"/>
      <c r="GOI846" s="120"/>
      <c r="GOJ846" s="120"/>
      <c r="GOK846" s="120"/>
      <c r="GOL846" s="120"/>
      <c r="GOM846" s="120"/>
      <c r="GON846" s="120"/>
      <c r="GOO846" s="120"/>
      <c r="GOP846" s="120"/>
      <c r="GOQ846" s="120"/>
      <c r="GOR846" s="120"/>
      <c r="GOS846" s="120"/>
      <c r="GOT846" s="120"/>
      <c r="GOU846" s="120"/>
      <c r="GOV846" s="120"/>
      <c r="GOW846" s="120"/>
      <c r="GOX846" s="120"/>
      <c r="GOY846" s="120"/>
      <c r="GOZ846" s="120"/>
      <c r="GPA846" s="120"/>
      <c r="GPB846" s="120"/>
      <c r="GPC846" s="120"/>
      <c r="GPD846" s="120"/>
      <c r="GPE846" s="120"/>
      <c r="GPF846" s="120"/>
      <c r="GPG846" s="120"/>
      <c r="GPH846" s="120"/>
      <c r="GPI846" s="120"/>
      <c r="GPJ846" s="120"/>
      <c r="GPK846" s="120"/>
      <c r="GPL846" s="120"/>
      <c r="GPM846" s="120"/>
      <c r="GPN846" s="120"/>
      <c r="GPO846" s="120"/>
      <c r="GPP846" s="120"/>
      <c r="GPQ846" s="120"/>
      <c r="GPR846" s="120"/>
      <c r="GPS846" s="120"/>
      <c r="GPT846" s="120"/>
      <c r="GPU846" s="120"/>
      <c r="GPV846" s="120"/>
      <c r="GPW846" s="120"/>
      <c r="GPX846" s="120"/>
      <c r="GPY846" s="120"/>
      <c r="GPZ846" s="120"/>
      <c r="GQA846" s="120"/>
      <c r="GQB846" s="120"/>
      <c r="GQC846" s="120"/>
      <c r="GQD846" s="120"/>
      <c r="GQE846" s="120"/>
      <c r="GQF846" s="120"/>
      <c r="GQG846" s="120"/>
      <c r="GQH846" s="120"/>
      <c r="GQI846" s="120"/>
      <c r="GQJ846" s="120"/>
      <c r="GQK846" s="120"/>
      <c r="GQL846" s="120"/>
      <c r="GQM846" s="120"/>
      <c r="GQN846" s="120"/>
      <c r="GQO846" s="120"/>
      <c r="GQP846" s="120"/>
      <c r="GQQ846" s="120"/>
      <c r="GQR846" s="120"/>
      <c r="GQS846" s="120"/>
      <c r="GQT846" s="120"/>
      <c r="GQU846" s="120"/>
      <c r="GQV846" s="120"/>
      <c r="GQW846" s="120"/>
      <c r="GQX846" s="120"/>
      <c r="GQY846" s="120"/>
      <c r="GQZ846" s="120"/>
      <c r="GRA846" s="120"/>
      <c r="GRB846" s="120"/>
      <c r="GRC846" s="120"/>
      <c r="GRD846" s="120"/>
      <c r="GRE846" s="120"/>
      <c r="GRF846" s="120"/>
      <c r="GRG846" s="120"/>
      <c r="GRH846" s="120"/>
      <c r="GRI846" s="120"/>
      <c r="GRJ846" s="120"/>
      <c r="GRK846" s="120"/>
      <c r="GRL846" s="120"/>
      <c r="GRM846" s="120"/>
      <c r="GRN846" s="120"/>
      <c r="GRO846" s="120"/>
      <c r="GRP846" s="120"/>
      <c r="GRQ846" s="120"/>
      <c r="GRR846" s="120"/>
      <c r="GRS846" s="120"/>
      <c r="GRT846" s="120"/>
      <c r="GRU846" s="120"/>
      <c r="GRV846" s="120"/>
      <c r="GRW846" s="120"/>
      <c r="GRX846" s="120"/>
      <c r="GRY846" s="120"/>
      <c r="GRZ846" s="120"/>
      <c r="GSA846" s="120"/>
      <c r="GSB846" s="120"/>
      <c r="GSC846" s="120"/>
      <c r="GSD846" s="120"/>
      <c r="GSE846" s="120"/>
      <c r="GSF846" s="120"/>
      <c r="GSG846" s="120"/>
      <c r="GSH846" s="120"/>
      <c r="GSI846" s="120"/>
      <c r="GSJ846" s="120"/>
      <c r="GSK846" s="120"/>
      <c r="GSL846" s="120"/>
      <c r="GSM846" s="120"/>
      <c r="GSN846" s="120"/>
      <c r="GSO846" s="120"/>
      <c r="GSP846" s="120"/>
      <c r="GSQ846" s="120"/>
      <c r="GSR846" s="120"/>
      <c r="GSS846" s="120"/>
      <c r="GST846" s="120"/>
      <c r="GSU846" s="120"/>
      <c r="GSV846" s="120"/>
      <c r="GSW846" s="120"/>
      <c r="GSX846" s="120"/>
      <c r="GSY846" s="120"/>
      <c r="GSZ846" s="120"/>
      <c r="GTA846" s="120"/>
      <c r="GTB846" s="120"/>
      <c r="GTC846" s="120"/>
      <c r="GTD846" s="120"/>
      <c r="GTE846" s="120"/>
      <c r="GTF846" s="120"/>
      <c r="GTG846" s="120"/>
      <c r="GTH846" s="120"/>
      <c r="GTI846" s="120"/>
      <c r="GTJ846" s="120"/>
      <c r="GTK846" s="120"/>
      <c r="GTL846" s="120"/>
      <c r="GTM846" s="120"/>
      <c r="GTN846" s="120"/>
      <c r="GTO846" s="120"/>
      <c r="GTP846" s="120"/>
      <c r="GTQ846" s="120"/>
      <c r="GTR846" s="120"/>
      <c r="GTS846" s="120"/>
      <c r="GTT846" s="120"/>
      <c r="GTU846" s="120"/>
      <c r="GTV846" s="120"/>
      <c r="GTW846" s="120"/>
      <c r="GTX846" s="120"/>
      <c r="GTY846" s="120"/>
      <c r="GTZ846" s="120"/>
      <c r="GUA846" s="120"/>
      <c r="GUB846" s="120"/>
      <c r="GUC846" s="120"/>
      <c r="GUD846" s="120"/>
      <c r="GUE846" s="120"/>
      <c r="GUF846" s="120"/>
      <c r="GUG846" s="120"/>
      <c r="GUH846" s="120"/>
      <c r="GUI846" s="120"/>
      <c r="GUJ846" s="120"/>
      <c r="GUK846" s="120"/>
      <c r="GUL846" s="120"/>
      <c r="GUM846" s="120"/>
      <c r="GUN846" s="120"/>
      <c r="GUO846" s="120"/>
      <c r="GUP846" s="120"/>
      <c r="GUQ846" s="120"/>
      <c r="GUR846" s="120"/>
      <c r="GUS846" s="120"/>
      <c r="GUT846" s="120"/>
      <c r="GUU846" s="120"/>
      <c r="GUV846" s="120"/>
      <c r="GUW846" s="120"/>
      <c r="GUX846" s="120"/>
      <c r="GUY846" s="120"/>
      <c r="GUZ846" s="120"/>
      <c r="GVA846" s="120"/>
      <c r="GVB846" s="120"/>
      <c r="GVC846" s="120"/>
      <c r="GVD846" s="120"/>
      <c r="GVE846" s="120"/>
      <c r="GVF846" s="120"/>
      <c r="GVG846" s="120"/>
      <c r="GVH846" s="120"/>
      <c r="GVI846" s="120"/>
      <c r="GVJ846" s="120"/>
      <c r="GVK846" s="120"/>
      <c r="GVL846" s="120"/>
      <c r="GVM846" s="120"/>
      <c r="GVN846" s="120"/>
      <c r="GVO846" s="120"/>
      <c r="GVP846" s="120"/>
      <c r="GVQ846" s="120"/>
      <c r="GVR846" s="120"/>
      <c r="GVS846" s="120"/>
      <c r="GVT846" s="120"/>
      <c r="GVU846" s="120"/>
      <c r="GVV846" s="120"/>
      <c r="GVW846" s="120"/>
      <c r="GVX846" s="120"/>
      <c r="GVY846" s="120"/>
      <c r="GVZ846" s="120"/>
      <c r="GWA846" s="120"/>
      <c r="GWB846" s="120"/>
      <c r="GWC846" s="120"/>
      <c r="GWD846" s="120"/>
      <c r="GWE846" s="120"/>
      <c r="GWF846" s="120"/>
      <c r="GWG846" s="120"/>
      <c r="GWH846" s="120"/>
      <c r="GWI846" s="120"/>
      <c r="GWJ846" s="120"/>
      <c r="GWK846" s="120"/>
      <c r="GWL846" s="120"/>
      <c r="GWM846" s="120"/>
      <c r="GWN846" s="120"/>
      <c r="GWO846" s="120"/>
      <c r="GWP846" s="120"/>
      <c r="GWQ846" s="120"/>
      <c r="GWR846" s="120"/>
      <c r="GWS846" s="120"/>
      <c r="GWT846" s="120"/>
      <c r="GWU846" s="120"/>
      <c r="GWV846" s="120"/>
      <c r="GWW846" s="120"/>
      <c r="GWX846" s="120"/>
      <c r="GWY846" s="120"/>
      <c r="GWZ846" s="120"/>
      <c r="GXA846" s="120"/>
      <c r="GXB846" s="120"/>
      <c r="GXC846" s="120"/>
      <c r="GXD846" s="120"/>
      <c r="GXE846" s="120"/>
      <c r="GXF846" s="120"/>
      <c r="GXG846" s="120"/>
      <c r="GXH846" s="120"/>
      <c r="GXI846" s="120"/>
      <c r="GXJ846" s="120"/>
      <c r="GXK846" s="120"/>
      <c r="GXL846" s="120"/>
      <c r="GXM846" s="120"/>
      <c r="GXN846" s="120"/>
      <c r="GXO846" s="120"/>
      <c r="GXP846" s="120"/>
      <c r="GXQ846" s="120"/>
      <c r="GXR846" s="120"/>
      <c r="GXS846" s="120"/>
      <c r="GXT846" s="120"/>
      <c r="GXU846" s="120"/>
      <c r="GXV846" s="120"/>
      <c r="GXW846" s="120"/>
      <c r="GXX846" s="120"/>
      <c r="GXY846" s="120"/>
      <c r="GXZ846" s="120"/>
      <c r="GYA846" s="120"/>
      <c r="GYB846" s="120"/>
      <c r="GYC846" s="120"/>
      <c r="GYD846" s="120"/>
      <c r="GYE846" s="120"/>
      <c r="GYF846" s="120"/>
      <c r="GYG846" s="120"/>
      <c r="GYH846" s="120"/>
      <c r="GYI846" s="120"/>
      <c r="GYJ846" s="120"/>
      <c r="GYK846" s="120"/>
      <c r="GYL846" s="120"/>
      <c r="GYM846" s="120"/>
      <c r="GYN846" s="120"/>
      <c r="GYO846" s="120"/>
      <c r="GYP846" s="120"/>
      <c r="GYQ846" s="120"/>
      <c r="GYR846" s="120"/>
      <c r="GYS846" s="120"/>
      <c r="GYT846" s="120"/>
      <c r="GYU846" s="120"/>
      <c r="GYV846" s="120"/>
      <c r="GYW846" s="120"/>
      <c r="GYX846" s="120"/>
      <c r="GYY846" s="120"/>
      <c r="GYZ846" s="120"/>
      <c r="GZA846" s="120"/>
      <c r="GZB846" s="120"/>
      <c r="GZC846" s="120"/>
      <c r="GZD846" s="120"/>
      <c r="GZE846" s="120"/>
      <c r="GZF846" s="120"/>
      <c r="GZG846" s="120"/>
      <c r="GZH846" s="120"/>
      <c r="GZI846" s="120"/>
      <c r="GZJ846" s="120"/>
      <c r="GZK846" s="120"/>
      <c r="GZL846" s="120"/>
      <c r="GZM846" s="120"/>
      <c r="GZN846" s="120"/>
      <c r="GZO846" s="120"/>
      <c r="GZP846" s="120"/>
      <c r="GZQ846" s="120"/>
      <c r="GZR846" s="120"/>
      <c r="GZS846" s="120"/>
      <c r="GZT846" s="120"/>
      <c r="GZU846" s="120"/>
      <c r="GZV846" s="120"/>
      <c r="GZW846" s="120"/>
      <c r="GZX846" s="120"/>
      <c r="GZY846" s="120"/>
      <c r="GZZ846" s="120"/>
      <c r="HAA846" s="120"/>
      <c r="HAB846" s="120"/>
      <c r="HAC846" s="120"/>
      <c r="HAD846" s="120"/>
      <c r="HAE846" s="120"/>
      <c r="HAF846" s="120"/>
      <c r="HAG846" s="120"/>
      <c r="HAH846" s="120"/>
      <c r="HAI846" s="120"/>
      <c r="HAJ846" s="120"/>
      <c r="HAK846" s="120"/>
      <c r="HAL846" s="120"/>
      <c r="HAM846" s="120"/>
      <c r="HAN846" s="120"/>
      <c r="HAO846" s="120"/>
      <c r="HAP846" s="120"/>
      <c r="HAQ846" s="120"/>
      <c r="HAR846" s="120"/>
      <c r="HAS846" s="120"/>
      <c r="HAT846" s="120"/>
      <c r="HAU846" s="120"/>
      <c r="HAV846" s="120"/>
      <c r="HAW846" s="120"/>
      <c r="HAX846" s="120"/>
      <c r="HAY846" s="120"/>
      <c r="HAZ846" s="120"/>
      <c r="HBA846" s="120"/>
      <c r="HBB846" s="120"/>
      <c r="HBC846" s="120"/>
      <c r="HBD846" s="120"/>
      <c r="HBE846" s="120"/>
      <c r="HBF846" s="120"/>
      <c r="HBG846" s="120"/>
      <c r="HBH846" s="120"/>
      <c r="HBI846" s="120"/>
      <c r="HBJ846" s="120"/>
      <c r="HBK846" s="120"/>
      <c r="HBL846" s="120"/>
      <c r="HBM846" s="120"/>
      <c r="HBN846" s="120"/>
      <c r="HBO846" s="120"/>
      <c r="HBP846" s="120"/>
      <c r="HBQ846" s="120"/>
      <c r="HBR846" s="120"/>
      <c r="HBS846" s="120"/>
      <c r="HBT846" s="120"/>
      <c r="HBU846" s="120"/>
      <c r="HBV846" s="120"/>
      <c r="HBW846" s="120"/>
      <c r="HBX846" s="120"/>
      <c r="HBY846" s="120"/>
      <c r="HBZ846" s="120"/>
      <c r="HCA846" s="120"/>
      <c r="HCB846" s="120"/>
      <c r="HCC846" s="120"/>
      <c r="HCD846" s="120"/>
      <c r="HCE846" s="120"/>
      <c r="HCF846" s="120"/>
      <c r="HCG846" s="120"/>
      <c r="HCH846" s="120"/>
      <c r="HCI846" s="120"/>
      <c r="HCJ846" s="120"/>
      <c r="HCK846" s="120"/>
      <c r="HCL846" s="120"/>
      <c r="HCM846" s="120"/>
      <c r="HCN846" s="120"/>
      <c r="HCO846" s="120"/>
      <c r="HCP846" s="120"/>
      <c r="HCQ846" s="120"/>
      <c r="HCR846" s="120"/>
      <c r="HCS846" s="120"/>
      <c r="HCT846" s="120"/>
      <c r="HCU846" s="120"/>
      <c r="HCV846" s="120"/>
      <c r="HCW846" s="120"/>
      <c r="HCX846" s="120"/>
      <c r="HCY846" s="120"/>
      <c r="HCZ846" s="120"/>
      <c r="HDA846" s="120"/>
      <c r="HDB846" s="120"/>
      <c r="HDC846" s="120"/>
      <c r="HDD846" s="120"/>
      <c r="HDE846" s="120"/>
      <c r="HDF846" s="120"/>
      <c r="HDG846" s="120"/>
      <c r="HDH846" s="120"/>
      <c r="HDI846" s="120"/>
      <c r="HDJ846" s="120"/>
      <c r="HDK846" s="120"/>
      <c r="HDL846" s="120"/>
      <c r="HDM846" s="120"/>
      <c r="HDN846" s="120"/>
      <c r="HDO846" s="120"/>
      <c r="HDP846" s="120"/>
      <c r="HDQ846" s="120"/>
      <c r="HDR846" s="120"/>
      <c r="HDS846" s="120"/>
      <c r="HDT846" s="120"/>
      <c r="HDU846" s="120"/>
      <c r="HDV846" s="120"/>
      <c r="HDW846" s="120"/>
      <c r="HDX846" s="120"/>
      <c r="HDY846" s="120"/>
      <c r="HDZ846" s="120"/>
      <c r="HEA846" s="120"/>
      <c r="HEB846" s="120"/>
      <c r="HEC846" s="120"/>
      <c r="HED846" s="120"/>
      <c r="HEE846" s="120"/>
      <c r="HEF846" s="120"/>
      <c r="HEG846" s="120"/>
      <c r="HEH846" s="120"/>
      <c r="HEI846" s="120"/>
      <c r="HEJ846" s="120"/>
      <c r="HEK846" s="120"/>
      <c r="HEL846" s="120"/>
      <c r="HEM846" s="120"/>
      <c r="HEN846" s="120"/>
      <c r="HEO846" s="120"/>
      <c r="HEP846" s="120"/>
      <c r="HEQ846" s="120"/>
      <c r="HER846" s="120"/>
      <c r="HES846" s="120"/>
      <c r="HET846" s="120"/>
      <c r="HEU846" s="120"/>
      <c r="HEV846" s="120"/>
      <c r="HEW846" s="120"/>
      <c r="HEX846" s="120"/>
      <c r="HEY846" s="120"/>
      <c r="HEZ846" s="120"/>
      <c r="HFA846" s="120"/>
      <c r="HFB846" s="120"/>
      <c r="HFC846" s="120"/>
      <c r="HFD846" s="120"/>
      <c r="HFE846" s="120"/>
      <c r="HFF846" s="120"/>
      <c r="HFG846" s="120"/>
      <c r="HFH846" s="120"/>
      <c r="HFI846" s="120"/>
      <c r="HFJ846" s="120"/>
      <c r="HFK846" s="120"/>
      <c r="HFL846" s="120"/>
      <c r="HFM846" s="120"/>
      <c r="HFN846" s="120"/>
      <c r="HFO846" s="120"/>
      <c r="HFP846" s="120"/>
      <c r="HFQ846" s="120"/>
      <c r="HFR846" s="120"/>
      <c r="HFS846" s="120"/>
      <c r="HFT846" s="120"/>
      <c r="HFU846" s="120"/>
      <c r="HFV846" s="120"/>
      <c r="HFW846" s="120"/>
      <c r="HFX846" s="120"/>
      <c r="HFY846" s="120"/>
      <c r="HFZ846" s="120"/>
      <c r="HGA846" s="120"/>
      <c r="HGB846" s="120"/>
      <c r="HGC846" s="120"/>
      <c r="HGD846" s="120"/>
      <c r="HGE846" s="120"/>
      <c r="HGF846" s="120"/>
      <c r="HGG846" s="120"/>
      <c r="HGH846" s="120"/>
      <c r="HGI846" s="120"/>
      <c r="HGJ846" s="120"/>
      <c r="HGK846" s="120"/>
      <c r="HGL846" s="120"/>
      <c r="HGM846" s="120"/>
      <c r="HGN846" s="120"/>
      <c r="HGO846" s="120"/>
      <c r="HGP846" s="120"/>
      <c r="HGQ846" s="120"/>
      <c r="HGR846" s="120"/>
      <c r="HGS846" s="120"/>
      <c r="HGT846" s="120"/>
      <c r="HGU846" s="120"/>
      <c r="HGV846" s="120"/>
      <c r="HGW846" s="120"/>
      <c r="HGX846" s="120"/>
      <c r="HGY846" s="120"/>
      <c r="HGZ846" s="120"/>
      <c r="HHA846" s="120"/>
      <c r="HHB846" s="120"/>
      <c r="HHC846" s="120"/>
      <c r="HHD846" s="120"/>
      <c r="HHE846" s="120"/>
      <c r="HHF846" s="120"/>
      <c r="HHG846" s="120"/>
      <c r="HHH846" s="120"/>
      <c r="HHI846" s="120"/>
      <c r="HHJ846" s="120"/>
      <c r="HHK846" s="120"/>
      <c r="HHL846" s="120"/>
      <c r="HHM846" s="120"/>
      <c r="HHN846" s="120"/>
      <c r="HHO846" s="120"/>
      <c r="HHP846" s="120"/>
      <c r="HHQ846" s="120"/>
      <c r="HHR846" s="120"/>
      <c r="HHS846" s="120"/>
      <c r="HHT846" s="120"/>
      <c r="HHU846" s="120"/>
      <c r="HHV846" s="120"/>
      <c r="HHW846" s="120"/>
      <c r="HHX846" s="120"/>
      <c r="HHY846" s="120"/>
      <c r="HHZ846" s="120"/>
      <c r="HIA846" s="120"/>
      <c r="HIB846" s="120"/>
      <c r="HIC846" s="120"/>
      <c r="HID846" s="120"/>
      <c r="HIE846" s="120"/>
      <c r="HIF846" s="120"/>
      <c r="HIG846" s="120"/>
      <c r="HIH846" s="120"/>
      <c r="HII846" s="120"/>
      <c r="HIJ846" s="120"/>
      <c r="HIK846" s="120"/>
      <c r="HIL846" s="120"/>
      <c r="HIM846" s="120"/>
      <c r="HIN846" s="120"/>
      <c r="HIO846" s="120"/>
      <c r="HIP846" s="120"/>
      <c r="HIQ846" s="120"/>
      <c r="HIR846" s="120"/>
      <c r="HIS846" s="120"/>
      <c r="HIT846" s="120"/>
      <c r="HIU846" s="120"/>
      <c r="HIV846" s="120"/>
      <c r="HIW846" s="120"/>
      <c r="HIX846" s="120"/>
      <c r="HIY846" s="120"/>
      <c r="HIZ846" s="120"/>
      <c r="HJA846" s="120"/>
      <c r="HJB846" s="120"/>
      <c r="HJC846" s="120"/>
      <c r="HJD846" s="120"/>
      <c r="HJE846" s="120"/>
      <c r="HJF846" s="120"/>
      <c r="HJG846" s="120"/>
      <c r="HJH846" s="120"/>
      <c r="HJI846" s="120"/>
      <c r="HJJ846" s="120"/>
      <c r="HJK846" s="120"/>
      <c r="HJL846" s="120"/>
      <c r="HJM846" s="120"/>
      <c r="HJN846" s="120"/>
      <c r="HJO846" s="120"/>
      <c r="HJP846" s="120"/>
      <c r="HJQ846" s="120"/>
      <c r="HJR846" s="120"/>
      <c r="HJS846" s="120"/>
      <c r="HJT846" s="120"/>
      <c r="HJU846" s="120"/>
      <c r="HJV846" s="120"/>
      <c r="HJW846" s="120"/>
      <c r="HJX846" s="120"/>
      <c r="HJY846" s="120"/>
      <c r="HJZ846" s="120"/>
      <c r="HKA846" s="120"/>
      <c r="HKB846" s="120"/>
      <c r="HKC846" s="120"/>
      <c r="HKD846" s="120"/>
      <c r="HKE846" s="120"/>
      <c r="HKF846" s="120"/>
      <c r="HKG846" s="120"/>
      <c r="HKH846" s="120"/>
      <c r="HKI846" s="120"/>
      <c r="HKJ846" s="120"/>
      <c r="HKK846" s="120"/>
      <c r="HKL846" s="120"/>
      <c r="HKM846" s="120"/>
      <c r="HKN846" s="120"/>
      <c r="HKO846" s="120"/>
      <c r="HKP846" s="120"/>
      <c r="HKQ846" s="120"/>
      <c r="HKR846" s="120"/>
      <c r="HKS846" s="120"/>
      <c r="HKT846" s="120"/>
      <c r="HKU846" s="120"/>
      <c r="HKV846" s="120"/>
      <c r="HKW846" s="120"/>
      <c r="HKX846" s="120"/>
      <c r="HKY846" s="120"/>
      <c r="HKZ846" s="120"/>
      <c r="HLA846" s="120"/>
      <c r="HLB846" s="120"/>
      <c r="HLC846" s="120"/>
      <c r="HLD846" s="120"/>
      <c r="HLE846" s="120"/>
      <c r="HLF846" s="120"/>
      <c r="HLG846" s="120"/>
      <c r="HLH846" s="120"/>
      <c r="HLI846" s="120"/>
      <c r="HLJ846" s="120"/>
      <c r="HLK846" s="120"/>
      <c r="HLL846" s="120"/>
      <c r="HLM846" s="120"/>
      <c r="HLN846" s="120"/>
      <c r="HLO846" s="120"/>
      <c r="HLP846" s="120"/>
      <c r="HLQ846" s="120"/>
      <c r="HLR846" s="120"/>
      <c r="HLS846" s="120"/>
      <c r="HLT846" s="120"/>
      <c r="HLU846" s="120"/>
      <c r="HLV846" s="120"/>
      <c r="HLW846" s="120"/>
      <c r="HLX846" s="120"/>
      <c r="HLY846" s="120"/>
      <c r="HLZ846" s="120"/>
      <c r="HMA846" s="120"/>
      <c r="HMB846" s="120"/>
      <c r="HMC846" s="120"/>
      <c r="HMD846" s="120"/>
      <c r="HME846" s="120"/>
      <c r="HMF846" s="120"/>
      <c r="HMG846" s="120"/>
      <c r="HMH846" s="120"/>
      <c r="HMI846" s="120"/>
      <c r="HMJ846" s="120"/>
      <c r="HMK846" s="120"/>
      <c r="HML846" s="120"/>
      <c r="HMM846" s="120"/>
      <c r="HMN846" s="120"/>
      <c r="HMO846" s="120"/>
      <c r="HMP846" s="120"/>
      <c r="HMQ846" s="120"/>
      <c r="HMR846" s="120"/>
      <c r="HMS846" s="120"/>
      <c r="HMT846" s="120"/>
      <c r="HMU846" s="120"/>
      <c r="HMV846" s="120"/>
      <c r="HMW846" s="120"/>
      <c r="HMX846" s="120"/>
      <c r="HMY846" s="120"/>
      <c r="HMZ846" s="120"/>
      <c r="HNA846" s="120"/>
      <c r="HNB846" s="120"/>
      <c r="HNC846" s="120"/>
      <c r="HND846" s="120"/>
      <c r="HNE846" s="120"/>
      <c r="HNF846" s="120"/>
      <c r="HNG846" s="120"/>
      <c r="HNH846" s="120"/>
      <c r="HNI846" s="120"/>
      <c r="HNJ846" s="120"/>
      <c r="HNK846" s="120"/>
      <c r="HNL846" s="120"/>
      <c r="HNM846" s="120"/>
      <c r="HNN846" s="120"/>
      <c r="HNO846" s="120"/>
      <c r="HNP846" s="120"/>
      <c r="HNQ846" s="120"/>
      <c r="HNR846" s="120"/>
      <c r="HNS846" s="120"/>
      <c r="HNT846" s="120"/>
      <c r="HNU846" s="120"/>
      <c r="HNV846" s="120"/>
      <c r="HNW846" s="120"/>
      <c r="HNX846" s="120"/>
      <c r="HNY846" s="120"/>
      <c r="HNZ846" s="120"/>
      <c r="HOA846" s="120"/>
      <c r="HOB846" s="120"/>
      <c r="HOC846" s="120"/>
      <c r="HOD846" s="120"/>
      <c r="HOE846" s="120"/>
      <c r="HOF846" s="120"/>
      <c r="HOG846" s="120"/>
      <c r="HOH846" s="120"/>
      <c r="HOI846" s="120"/>
      <c r="HOJ846" s="120"/>
      <c r="HOK846" s="120"/>
      <c r="HOL846" s="120"/>
      <c r="HOM846" s="120"/>
      <c r="HON846" s="120"/>
      <c r="HOO846" s="120"/>
      <c r="HOP846" s="120"/>
      <c r="HOQ846" s="120"/>
      <c r="HOR846" s="120"/>
      <c r="HOS846" s="120"/>
      <c r="HOT846" s="120"/>
      <c r="HOU846" s="120"/>
      <c r="HOV846" s="120"/>
      <c r="HOW846" s="120"/>
      <c r="HOX846" s="120"/>
      <c r="HOY846" s="120"/>
      <c r="HOZ846" s="120"/>
      <c r="HPA846" s="120"/>
      <c r="HPB846" s="120"/>
      <c r="HPC846" s="120"/>
      <c r="HPD846" s="120"/>
      <c r="HPE846" s="120"/>
      <c r="HPF846" s="120"/>
      <c r="HPG846" s="120"/>
      <c r="HPH846" s="120"/>
      <c r="HPI846" s="120"/>
      <c r="HPJ846" s="120"/>
      <c r="HPK846" s="120"/>
      <c r="HPL846" s="120"/>
      <c r="HPM846" s="120"/>
      <c r="HPN846" s="120"/>
      <c r="HPO846" s="120"/>
      <c r="HPP846" s="120"/>
      <c r="HPQ846" s="120"/>
      <c r="HPR846" s="120"/>
      <c r="HPS846" s="120"/>
      <c r="HPT846" s="120"/>
      <c r="HPU846" s="120"/>
      <c r="HPV846" s="120"/>
      <c r="HPW846" s="120"/>
      <c r="HPX846" s="120"/>
      <c r="HPY846" s="120"/>
      <c r="HPZ846" s="120"/>
      <c r="HQA846" s="120"/>
      <c r="HQB846" s="120"/>
      <c r="HQC846" s="120"/>
      <c r="HQD846" s="120"/>
      <c r="HQE846" s="120"/>
      <c r="HQF846" s="120"/>
      <c r="HQG846" s="120"/>
      <c r="HQH846" s="120"/>
      <c r="HQI846" s="120"/>
      <c r="HQJ846" s="120"/>
      <c r="HQK846" s="120"/>
      <c r="HQL846" s="120"/>
      <c r="HQM846" s="120"/>
      <c r="HQN846" s="120"/>
      <c r="HQO846" s="120"/>
      <c r="HQP846" s="120"/>
      <c r="HQQ846" s="120"/>
      <c r="HQR846" s="120"/>
      <c r="HQS846" s="120"/>
      <c r="HQT846" s="120"/>
      <c r="HQU846" s="120"/>
      <c r="HQV846" s="120"/>
      <c r="HQW846" s="120"/>
      <c r="HQX846" s="120"/>
      <c r="HQY846" s="120"/>
      <c r="HQZ846" s="120"/>
      <c r="HRA846" s="120"/>
      <c r="HRB846" s="120"/>
      <c r="HRC846" s="120"/>
      <c r="HRD846" s="120"/>
      <c r="HRE846" s="120"/>
      <c r="HRF846" s="120"/>
      <c r="HRG846" s="120"/>
      <c r="HRH846" s="120"/>
      <c r="HRI846" s="120"/>
      <c r="HRJ846" s="120"/>
      <c r="HRK846" s="120"/>
      <c r="HRL846" s="120"/>
      <c r="HRM846" s="120"/>
      <c r="HRN846" s="120"/>
      <c r="HRO846" s="120"/>
      <c r="HRP846" s="120"/>
      <c r="HRQ846" s="120"/>
      <c r="HRR846" s="120"/>
      <c r="HRS846" s="120"/>
      <c r="HRT846" s="120"/>
      <c r="HRU846" s="120"/>
      <c r="HRV846" s="120"/>
      <c r="HRW846" s="120"/>
      <c r="HRX846" s="120"/>
      <c r="HRY846" s="120"/>
      <c r="HRZ846" s="120"/>
      <c r="HSA846" s="120"/>
      <c r="HSB846" s="120"/>
      <c r="HSC846" s="120"/>
      <c r="HSD846" s="120"/>
      <c r="HSE846" s="120"/>
      <c r="HSF846" s="120"/>
      <c r="HSG846" s="120"/>
      <c r="HSH846" s="120"/>
      <c r="HSI846" s="120"/>
      <c r="HSJ846" s="120"/>
      <c r="HSK846" s="120"/>
      <c r="HSL846" s="120"/>
      <c r="HSM846" s="120"/>
      <c r="HSN846" s="120"/>
      <c r="HSO846" s="120"/>
      <c r="HSP846" s="120"/>
      <c r="HSQ846" s="120"/>
      <c r="HSR846" s="120"/>
      <c r="HSS846" s="120"/>
      <c r="HST846" s="120"/>
      <c r="HSU846" s="120"/>
      <c r="HSV846" s="120"/>
      <c r="HSW846" s="120"/>
      <c r="HSX846" s="120"/>
      <c r="HSY846" s="120"/>
      <c r="HSZ846" s="120"/>
      <c r="HTA846" s="120"/>
      <c r="HTB846" s="120"/>
      <c r="HTC846" s="120"/>
      <c r="HTD846" s="120"/>
      <c r="HTE846" s="120"/>
      <c r="HTF846" s="120"/>
      <c r="HTG846" s="120"/>
      <c r="HTH846" s="120"/>
      <c r="HTI846" s="120"/>
      <c r="HTJ846" s="120"/>
      <c r="HTK846" s="120"/>
      <c r="HTL846" s="120"/>
      <c r="HTM846" s="120"/>
      <c r="HTN846" s="120"/>
      <c r="HTO846" s="120"/>
      <c r="HTP846" s="120"/>
      <c r="HTQ846" s="120"/>
      <c r="HTR846" s="120"/>
      <c r="HTS846" s="120"/>
      <c r="HTT846" s="120"/>
      <c r="HTU846" s="120"/>
      <c r="HTV846" s="120"/>
      <c r="HTW846" s="120"/>
      <c r="HTX846" s="120"/>
      <c r="HTY846" s="120"/>
      <c r="HTZ846" s="120"/>
      <c r="HUA846" s="120"/>
      <c r="HUB846" s="120"/>
      <c r="HUC846" s="120"/>
      <c r="HUD846" s="120"/>
      <c r="HUE846" s="120"/>
      <c r="HUF846" s="120"/>
      <c r="HUG846" s="120"/>
      <c r="HUH846" s="120"/>
      <c r="HUI846" s="120"/>
      <c r="HUJ846" s="120"/>
      <c r="HUK846" s="120"/>
      <c r="HUL846" s="120"/>
      <c r="HUM846" s="120"/>
      <c r="HUN846" s="120"/>
      <c r="HUO846" s="120"/>
      <c r="HUP846" s="120"/>
      <c r="HUQ846" s="120"/>
      <c r="HUR846" s="120"/>
      <c r="HUS846" s="120"/>
      <c r="HUT846" s="120"/>
      <c r="HUU846" s="120"/>
      <c r="HUV846" s="120"/>
      <c r="HUW846" s="120"/>
      <c r="HUX846" s="120"/>
      <c r="HUY846" s="120"/>
      <c r="HUZ846" s="120"/>
      <c r="HVA846" s="120"/>
      <c r="HVB846" s="120"/>
      <c r="HVC846" s="120"/>
      <c r="HVD846" s="120"/>
      <c r="HVE846" s="120"/>
      <c r="HVF846" s="120"/>
      <c r="HVG846" s="120"/>
      <c r="HVH846" s="120"/>
      <c r="HVI846" s="120"/>
      <c r="HVJ846" s="120"/>
      <c r="HVK846" s="120"/>
      <c r="HVL846" s="120"/>
      <c r="HVM846" s="120"/>
      <c r="HVN846" s="120"/>
      <c r="HVO846" s="120"/>
      <c r="HVP846" s="120"/>
      <c r="HVQ846" s="120"/>
      <c r="HVR846" s="120"/>
      <c r="HVS846" s="120"/>
      <c r="HVT846" s="120"/>
      <c r="HVU846" s="120"/>
      <c r="HVV846" s="120"/>
      <c r="HVW846" s="120"/>
      <c r="HVX846" s="120"/>
      <c r="HVY846" s="120"/>
      <c r="HVZ846" s="120"/>
      <c r="HWA846" s="120"/>
      <c r="HWB846" s="120"/>
      <c r="HWC846" s="120"/>
      <c r="HWD846" s="120"/>
      <c r="HWE846" s="120"/>
      <c r="HWF846" s="120"/>
      <c r="HWG846" s="120"/>
      <c r="HWH846" s="120"/>
      <c r="HWI846" s="120"/>
      <c r="HWJ846" s="120"/>
      <c r="HWK846" s="120"/>
      <c r="HWL846" s="120"/>
      <c r="HWM846" s="120"/>
      <c r="HWN846" s="120"/>
      <c r="HWO846" s="120"/>
      <c r="HWP846" s="120"/>
      <c r="HWQ846" s="120"/>
      <c r="HWR846" s="120"/>
      <c r="HWS846" s="120"/>
      <c r="HWT846" s="120"/>
      <c r="HWU846" s="120"/>
      <c r="HWV846" s="120"/>
      <c r="HWW846" s="120"/>
      <c r="HWX846" s="120"/>
      <c r="HWY846" s="120"/>
      <c r="HWZ846" s="120"/>
      <c r="HXA846" s="120"/>
      <c r="HXB846" s="120"/>
      <c r="HXC846" s="120"/>
      <c r="HXD846" s="120"/>
      <c r="HXE846" s="120"/>
      <c r="HXF846" s="120"/>
      <c r="HXG846" s="120"/>
      <c r="HXH846" s="120"/>
      <c r="HXI846" s="120"/>
      <c r="HXJ846" s="120"/>
      <c r="HXK846" s="120"/>
      <c r="HXL846" s="120"/>
      <c r="HXM846" s="120"/>
      <c r="HXN846" s="120"/>
      <c r="HXO846" s="120"/>
      <c r="HXP846" s="120"/>
      <c r="HXQ846" s="120"/>
      <c r="HXR846" s="120"/>
      <c r="HXS846" s="120"/>
      <c r="HXT846" s="120"/>
      <c r="HXU846" s="120"/>
      <c r="HXV846" s="120"/>
      <c r="HXW846" s="120"/>
      <c r="HXX846" s="120"/>
      <c r="HXY846" s="120"/>
      <c r="HXZ846" s="120"/>
      <c r="HYA846" s="120"/>
      <c r="HYB846" s="120"/>
      <c r="HYC846" s="120"/>
      <c r="HYD846" s="120"/>
      <c r="HYE846" s="120"/>
      <c r="HYF846" s="120"/>
      <c r="HYG846" s="120"/>
      <c r="HYH846" s="120"/>
      <c r="HYI846" s="120"/>
      <c r="HYJ846" s="120"/>
      <c r="HYK846" s="120"/>
      <c r="HYL846" s="120"/>
      <c r="HYM846" s="120"/>
      <c r="HYN846" s="120"/>
      <c r="HYO846" s="120"/>
      <c r="HYP846" s="120"/>
      <c r="HYQ846" s="120"/>
      <c r="HYR846" s="120"/>
      <c r="HYS846" s="120"/>
      <c r="HYT846" s="120"/>
      <c r="HYU846" s="120"/>
      <c r="HYV846" s="120"/>
      <c r="HYW846" s="120"/>
      <c r="HYX846" s="120"/>
      <c r="HYY846" s="120"/>
      <c r="HYZ846" s="120"/>
      <c r="HZA846" s="120"/>
      <c r="HZB846" s="120"/>
      <c r="HZC846" s="120"/>
      <c r="HZD846" s="120"/>
      <c r="HZE846" s="120"/>
      <c r="HZF846" s="120"/>
      <c r="HZG846" s="120"/>
      <c r="HZH846" s="120"/>
      <c r="HZI846" s="120"/>
      <c r="HZJ846" s="120"/>
      <c r="HZK846" s="120"/>
      <c r="HZL846" s="120"/>
      <c r="HZM846" s="120"/>
      <c r="HZN846" s="120"/>
      <c r="HZO846" s="120"/>
      <c r="HZP846" s="120"/>
      <c r="HZQ846" s="120"/>
      <c r="HZR846" s="120"/>
      <c r="HZS846" s="120"/>
      <c r="HZT846" s="120"/>
      <c r="HZU846" s="120"/>
      <c r="HZV846" s="120"/>
      <c r="HZW846" s="120"/>
      <c r="HZX846" s="120"/>
      <c r="HZY846" s="120"/>
      <c r="HZZ846" s="120"/>
      <c r="IAA846" s="120"/>
      <c r="IAB846" s="120"/>
      <c r="IAC846" s="120"/>
      <c r="IAD846" s="120"/>
      <c r="IAE846" s="120"/>
      <c r="IAF846" s="120"/>
      <c r="IAG846" s="120"/>
      <c r="IAH846" s="120"/>
      <c r="IAI846" s="120"/>
      <c r="IAJ846" s="120"/>
      <c r="IAK846" s="120"/>
      <c r="IAL846" s="120"/>
      <c r="IAM846" s="120"/>
      <c r="IAN846" s="120"/>
      <c r="IAO846" s="120"/>
      <c r="IAP846" s="120"/>
      <c r="IAQ846" s="120"/>
      <c r="IAR846" s="120"/>
      <c r="IAS846" s="120"/>
      <c r="IAT846" s="120"/>
      <c r="IAU846" s="120"/>
      <c r="IAV846" s="120"/>
      <c r="IAW846" s="120"/>
      <c r="IAX846" s="120"/>
      <c r="IAY846" s="120"/>
      <c r="IAZ846" s="120"/>
      <c r="IBA846" s="120"/>
      <c r="IBB846" s="120"/>
      <c r="IBC846" s="120"/>
      <c r="IBD846" s="120"/>
      <c r="IBE846" s="120"/>
      <c r="IBF846" s="120"/>
      <c r="IBG846" s="120"/>
      <c r="IBH846" s="120"/>
      <c r="IBI846" s="120"/>
      <c r="IBJ846" s="120"/>
      <c r="IBK846" s="120"/>
      <c r="IBL846" s="120"/>
      <c r="IBM846" s="120"/>
      <c r="IBN846" s="120"/>
      <c r="IBO846" s="120"/>
      <c r="IBP846" s="120"/>
      <c r="IBQ846" s="120"/>
      <c r="IBR846" s="120"/>
      <c r="IBS846" s="120"/>
      <c r="IBT846" s="120"/>
      <c r="IBU846" s="120"/>
      <c r="IBV846" s="120"/>
      <c r="IBW846" s="120"/>
      <c r="IBX846" s="120"/>
      <c r="IBY846" s="120"/>
      <c r="IBZ846" s="120"/>
      <c r="ICA846" s="120"/>
      <c r="ICB846" s="120"/>
      <c r="ICC846" s="120"/>
      <c r="ICD846" s="120"/>
      <c r="ICE846" s="120"/>
      <c r="ICF846" s="120"/>
      <c r="ICG846" s="120"/>
      <c r="ICH846" s="120"/>
      <c r="ICI846" s="120"/>
      <c r="ICJ846" s="120"/>
      <c r="ICK846" s="120"/>
      <c r="ICL846" s="120"/>
      <c r="ICM846" s="120"/>
      <c r="ICN846" s="120"/>
      <c r="ICO846" s="120"/>
      <c r="ICP846" s="120"/>
      <c r="ICQ846" s="120"/>
      <c r="ICR846" s="120"/>
      <c r="ICS846" s="120"/>
      <c r="ICT846" s="120"/>
      <c r="ICU846" s="120"/>
      <c r="ICV846" s="120"/>
      <c r="ICW846" s="120"/>
      <c r="ICX846" s="120"/>
      <c r="ICY846" s="120"/>
      <c r="ICZ846" s="120"/>
      <c r="IDA846" s="120"/>
      <c r="IDB846" s="120"/>
      <c r="IDC846" s="120"/>
      <c r="IDD846" s="120"/>
      <c r="IDE846" s="120"/>
      <c r="IDF846" s="120"/>
      <c r="IDG846" s="120"/>
      <c r="IDH846" s="120"/>
      <c r="IDI846" s="120"/>
      <c r="IDJ846" s="120"/>
      <c r="IDK846" s="120"/>
      <c r="IDL846" s="120"/>
      <c r="IDM846" s="120"/>
      <c r="IDN846" s="120"/>
      <c r="IDO846" s="120"/>
      <c r="IDP846" s="120"/>
      <c r="IDQ846" s="120"/>
      <c r="IDR846" s="120"/>
      <c r="IDS846" s="120"/>
      <c r="IDT846" s="120"/>
      <c r="IDU846" s="120"/>
      <c r="IDV846" s="120"/>
      <c r="IDW846" s="120"/>
      <c r="IDX846" s="120"/>
      <c r="IDY846" s="120"/>
      <c r="IDZ846" s="120"/>
      <c r="IEA846" s="120"/>
      <c r="IEB846" s="120"/>
      <c r="IEC846" s="120"/>
      <c r="IED846" s="120"/>
      <c r="IEE846" s="120"/>
      <c r="IEF846" s="120"/>
      <c r="IEG846" s="120"/>
      <c r="IEH846" s="120"/>
      <c r="IEI846" s="120"/>
      <c r="IEJ846" s="120"/>
      <c r="IEK846" s="120"/>
      <c r="IEL846" s="120"/>
      <c r="IEM846" s="120"/>
      <c r="IEN846" s="120"/>
      <c r="IEO846" s="120"/>
      <c r="IEP846" s="120"/>
      <c r="IEQ846" s="120"/>
      <c r="IER846" s="120"/>
      <c r="IES846" s="120"/>
      <c r="IET846" s="120"/>
      <c r="IEU846" s="120"/>
      <c r="IEV846" s="120"/>
      <c r="IEW846" s="120"/>
      <c r="IEX846" s="120"/>
      <c r="IEY846" s="120"/>
      <c r="IEZ846" s="120"/>
      <c r="IFA846" s="120"/>
      <c r="IFB846" s="120"/>
      <c r="IFC846" s="120"/>
      <c r="IFD846" s="120"/>
      <c r="IFE846" s="120"/>
      <c r="IFF846" s="120"/>
      <c r="IFG846" s="120"/>
      <c r="IFH846" s="120"/>
      <c r="IFI846" s="120"/>
      <c r="IFJ846" s="120"/>
      <c r="IFK846" s="120"/>
      <c r="IFL846" s="120"/>
      <c r="IFM846" s="120"/>
      <c r="IFN846" s="120"/>
      <c r="IFO846" s="120"/>
      <c r="IFP846" s="120"/>
      <c r="IFQ846" s="120"/>
      <c r="IFR846" s="120"/>
      <c r="IFS846" s="120"/>
      <c r="IFT846" s="120"/>
      <c r="IFU846" s="120"/>
      <c r="IFV846" s="120"/>
      <c r="IFW846" s="120"/>
      <c r="IFX846" s="120"/>
      <c r="IFY846" s="120"/>
      <c r="IFZ846" s="120"/>
      <c r="IGA846" s="120"/>
      <c r="IGB846" s="120"/>
      <c r="IGC846" s="120"/>
      <c r="IGD846" s="120"/>
      <c r="IGE846" s="120"/>
      <c r="IGF846" s="120"/>
      <c r="IGG846" s="120"/>
      <c r="IGH846" s="120"/>
      <c r="IGI846" s="120"/>
      <c r="IGJ846" s="120"/>
      <c r="IGK846" s="120"/>
      <c r="IGL846" s="120"/>
      <c r="IGM846" s="120"/>
      <c r="IGN846" s="120"/>
      <c r="IGO846" s="120"/>
      <c r="IGP846" s="120"/>
      <c r="IGQ846" s="120"/>
      <c r="IGR846" s="120"/>
      <c r="IGS846" s="120"/>
      <c r="IGT846" s="120"/>
      <c r="IGU846" s="120"/>
      <c r="IGV846" s="120"/>
      <c r="IGW846" s="120"/>
      <c r="IGX846" s="120"/>
      <c r="IGY846" s="120"/>
      <c r="IGZ846" s="120"/>
      <c r="IHA846" s="120"/>
      <c r="IHB846" s="120"/>
      <c r="IHC846" s="120"/>
      <c r="IHD846" s="120"/>
      <c r="IHE846" s="120"/>
      <c r="IHF846" s="120"/>
      <c r="IHG846" s="120"/>
      <c r="IHH846" s="120"/>
      <c r="IHI846" s="120"/>
      <c r="IHJ846" s="120"/>
      <c r="IHK846" s="120"/>
      <c r="IHL846" s="120"/>
      <c r="IHM846" s="120"/>
      <c r="IHN846" s="120"/>
      <c r="IHO846" s="120"/>
      <c r="IHP846" s="120"/>
      <c r="IHQ846" s="120"/>
      <c r="IHR846" s="120"/>
      <c r="IHS846" s="120"/>
      <c r="IHT846" s="120"/>
      <c r="IHU846" s="120"/>
      <c r="IHV846" s="120"/>
      <c r="IHW846" s="120"/>
      <c r="IHX846" s="120"/>
      <c r="IHY846" s="120"/>
      <c r="IHZ846" s="120"/>
      <c r="IIA846" s="120"/>
      <c r="IIB846" s="120"/>
      <c r="IIC846" s="120"/>
      <c r="IID846" s="120"/>
      <c r="IIE846" s="120"/>
      <c r="IIF846" s="120"/>
      <c r="IIG846" s="120"/>
      <c r="IIH846" s="120"/>
      <c r="III846" s="120"/>
      <c r="IIJ846" s="120"/>
      <c r="IIK846" s="120"/>
      <c r="IIL846" s="120"/>
      <c r="IIM846" s="120"/>
      <c r="IIN846" s="120"/>
      <c r="IIO846" s="120"/>
      <c r="IIP846" s="120"/>
      <c r="IIQ846" s="120"/>
      <c r="IIR846" s="120"/>
      <c r="IIS846" s="120"/>
      <c r="IIT846" s="120"/>
      <c r="IIU846" s="120"/>
      <c r="IIV846" s="120"/>
      <c r="IIW846" s="120"/>
      <c r="IIX846" s="120"/>
      <c r="IIY846" s="120"/>
      <c r="IIZ846" s="120"/>
      <c r="IJA846" s="120"/>
      <c r="IJB846" s="120"/>
      <c r="IJC846" s="120"/>
      <c r="IJD846" s="120"/>
      <c r="IJE846" s="120"/>
      <c r="IJF846" s="120"/>
      <c r="IJG846" s="120"/>
      <c r="IJH846" s="120"/>
      <c r="IJI846" s="120"/>
      <c r="IJJ846" s="120"/>
      <c r="IJK846" s="120"/>
      <c r="IJL846" s="120"/>
      <c r="IJM846" s="120"/>
      <c r="IJN846" s="120"/>
      <c r="IJO846" s="120"/>
      <c r="IJP846" s="120"/>
      <c r="IJQ846" s="120"/>
      <c r="IJR846" s="120"/>
      <c r="IJS846" s="120"/>
      <c r="IJT846" s="120"/>
      <c r="IJU846" s="120"/>
      <c r="IJV846" s="120"/>
      <c r="IJW846" s="120"/>
      <c r="IJX846" s="120"/>
      <c r="IJY846" s="120"/>
      <c r="IJZ846" s="120"/>
      <c r="IKA846" s="120"/>
      <c r="IKB846" s="120"/>
      <c r="IKC846" s="120"/>
      <c r="IKD846" s="120"/>
      <c r="IKE846" s="120"/>
      <c r="IKF846" s="120"/>
      <c r="IKG846" s="120"/>
      <c r="IKH846" s="120"/>
      <c r="IKI846" s="120"/>
      <c r="IKJ846" s="120"/>
      <c r="IKK846" s="120"/>
      <c r="IKL846" s="120"/>
      <c r="IKM846" s="120"/>
      <c r="IKN846" s="120"/>
      <c r="IKO846" s="120"/>
      <c r="IKP846" s="120"/>
      <c r="IKQ846" s="120"/>
      <c r="IKR846" s="120"/>
      <c r="IKS846" s="120"/>
      <c r="IKT846" s="120"/>
      <c r="IKU846" s="120"/>
      <c r="IKV846" s="120"/>
      <c r="IKW846" s="120"/>
      <c r="IKX846" s="120"/>
      <c r="IKY846" s="120"/>
      <c r="IKZ846" s="120"/>
      <c r="ILA846" s="120"/>
      <c r="ILB846" s="120"/>
      <c r="ILC846" s="120"/>
      <c r="ILD846" s="120"/>
      <c r="ILE846" s="120"/>
      <c r="ILF846" s="120"/>
      <c r="ILG846" s="120"/>
      <c r="ILH846" s="120"/>
      <c r="ILI846" s="120"/>
      <c r="ILJ846" s="120"/>
      <c r="ILK846" s="120"/>
      <c r="ILL846" s="120"/>
      <c r="ILM846" s="120"/>
      <c r="ILN846" s="120"/>
      <c r="ILO846" s="120"/>
      <c r="ILP846" s="120"/>
      <c r="ILQ846" s="120"/>
      <c r="ILR846" s="120"/>
      <c r="ILS846" s="120"/>
      <c r="ILT846" s="120"/>
      <c r="ILU846" s="120"/>
      <c r="ILV846" s="120"/>
      <c r="ILW846" s="120"/>
      <c r="ILX846" s="120"/>
      <c r="ILY846" s="120"/>
      <c r="ILZ846" s="120"/>
      <c r="IMA846" s="120"/>
      <c r="IMB846" s="120"/>
      <c r="IMC846" s="120"/>
      <c r="IMD846" s="120"/>
      <c r="IME846" s="120"/>
      <c r="IMF846" s="120"/>
      <c r="IMG846" s="120"/>
      <c r="IMH846" s="120"/>
      <c r="IMI846" s="120"/>
      <c r="IMJ846" s="120"/>
      <c r="IMK846" s="120"/>
      <c r="IML846" s="120"/>
      <c r="IMM846" s="120"/>
      <c r="IMN846" s="120"/>
      <c r="IMO846" s="120"/>
      <c r="IMP846" s="120"/>
      <c r="IMQ846" s="120"/>
      <c r="IMR846" s="120"/>
      <c r="IMS846" s="120"/>
      <c r="IMT846" s="120"/>
      <c r="IMU846" s="120"/>
      <c r="IMV846" s="120"/>
      <c r="IMW846" s="120"/>
      <c r="IMX846" s="120"/>
      <c r="IMY846" s="120"/>
      <c r="IMZ846" s="120"/>
      <c r="INA846" s="120"/>
      <c r="INB846" s="120"/>
      <c r="INC846" s="120"/>
      <c r="IND846" s="120"/>
      <c r="INE846" s="120"/>
      <c r="INF846" s="120"/>
      <c r="ING846" s="120"/>
      <c r="INH846" s="120"/>
      <c r="INI846" s="120"/>
      <c r="INJ846" s="120"/>
      <c r="INK846" s="120"/>
      <c r="INL846" s="120"/>
      <c r="INM846" s="120"/>
      <c r="INN846" s="120"/>
      <c r="INO846" s="120"/>
      <c r="INP846" s="120"/>
      <c r="INQ846" s="120"/>
      <c r="INR846" s="120"/>
      <c r="INS846" s="120"/>
      <c r="INT846" s="120"/>
      <c r="INU846" s="120"/>
      <c r="INV846" s="120"/>
      <c r="INW846" s="120"/>
      <c r="INX846" s="120"/>
      <c r="INY846" s="120"/>
      <c r="INZ846" s="120"/>
      <c r="IOA846" s="120"/>
      <c r="IOB846" s="120"/>
      <c r="IOC846" s="120"/>
      <c r="IOD846" s="120"/>
      <c r="IOE846" s="120"/>
      <c r="IOF846" s="120"/>
      <c r="IOG846" s="120"/>
      <c r="IOH846" s="120"/>
      <c r="IOI846" s="120"/>
      <c r="IOJ846" s="120"/>
      <c r="IOK846" s="120"/>
      <c r="IOL846" s="120"/>
      <c r="IOM846" s="120"/>
      <c r="ION846" s="120"/>
      <c r="IOO846" s="120"/>
      <c r="IOP846" s="120"/>
      <c r="IOQ846" s="120"/>
      <c r="IOR846" s="120"/>
      <c r="IOS846" s="120"/>
      <c r="IOT846" s="120"/>
      <c r="IOU846" s="120"/>
      <c r="IOV846" s="120"/>
      <c r="IOW846" s="120"/>
      <c r="IOX846" s="120"/>
      <c r="IOY846" s="120"/>
      <c r="IOZ846" s="120"/>
      <c r="IPA846" s="120"/>
      <c r="IPB846" s="120"/>
      <c r="IPC846" s="120"/>
      <c r="IPD846" s="120"/>
      <c r="IPE846" s="120"/>
      <c r="IPF846" s="120"/>
      <c r="IPG846" s="120"/>
      <c r="IPH846" s="120"/>
      <c r="IPI846" s="120"/>
      <c r="IPJ846" s="120"/>
      <c r="IPK846" s="120"/>
      <c r="IPL846" s="120"/>
      <c r="IPM846" s="120"/>
      <c r="IPN846" s="120"/>
      <c r="IPO846" s="120"/>
      <c r="IPP846" s="120"/>
      <c r="IPQ846" s="120"/>
      <c r="IPR846" s="120"/>
      <c r="IPS846" s="120"/>
      <c r="IPT846" s="120"/>
      <c r="IPU846" s="120"/>
      <c r="IPV846" s="120"/>
      <c r="IPW846" s="120"/>
      <c r="IPX846" s="120"/>
      <c r="IPY846" s="120"/>
      <c r="IPZ846" s="120"/>
      <c r="IQA846" s="120"/>
      <c r="IQB846" s="120"/>
      <c r="IQC846" s="120"/>
      <c r="IQD846" s="120"/>
      <c r="IQE846" s="120"/>
      <c r="IQF846" s="120"/>
      <c r="IQG846" s="120"/>
      <c r="IQH846" s="120"/>
      <c r="IQI846" s="120"/>
      <c r="IQJ846" s="120"/>
      <c r="IQK846" s="120"/>
      <c r="IQL846" s="120"/>
      <c r="IQM846" s="120"/>
      <c r="IQN846" s="120"/>
      <c r="IQO846" s="120"/>
      <c r="IQP846" s="120"/>
      <c r="IQQ846" s="120"/>
      <c r="IQR846" s="120"/>
      <c r="IQS846" s="120"/>
      <c r="IQT846" s="120"/>
      <c r="IQU846" s="120"/>
      <c r="IQV846" s="120"/>
      <c r="IQW846" s="120"/>
      <c r="IQX846" s="120"/>
      <c r="IQY846" s="120"/>
      <c r="IQZ846" s="120"/>
      <c r="IRA846" s="120"/>
      <c r="IRB846" s="120"/>
      <c r="IRC846" s="120"/>
      <c r="IRD846" s="120"/>
      <c r="IRE846" s="120"/>
      <c r="IRF846" s="120"/>
      <c r="IRG846" s="120"/>
      <c r="IRH846" s="120"/>
      <c r="IRI846" s="120"/>
      <c r="IRJ846" s="120"/>
      <c r="IRK846" s="120"/>
      <c r="IRL846" s="120"/>
      <c r="IRM846" s="120"/>
      <c r="IRN846" s="120"/>
      <c r="IRO846" s="120"/>
      <c r="IRP846" s="120"/>
      <c r="IRQ846" s="120"/>
      <c r="IRR846" s="120"/>
      <c r="IRS846" s="120"/>
      <c r="IRT846" s="120"/>
      <c r="IRU846" s="120"/>
      <c r="IRV846" s="120"/>
      <c r="IRW846" s="120"/>
      <c r="IRX846" s="120"/>
      <c r="IRY846" s="120"/>
      <c r="IRZ846" s="120"/>
      <c r="ISA846" s="120"/>
      <c r="ISB846" s="120"/>
      <c r="ISC846" s="120"/>
      <c r="ISD846" s="120"/>
      <c r="ISE846" s="120"/>
      <c r="ISF846" s="120"/>
      <c r="ISG846" s="120"/>
      <c r="ISH846" s="120"/>
      <c r="ISI846" s="120"/>
      <c r="ISJ846" s="120"/>
      <c r="ISK846" s="120"/>
      <c r="ISL846" s="120"/>
      <c r="ISM846" s="120"/>
      <c r="ISN846" s="120"/>
      <c r="ISO846" s="120"/>
      <c r="ISP846" s="120"/>
      <c r="ISQ846" s="120"/>
      <c r="ISR846" s="120"/>
      <c r="ISS846" s="120"/>
      <c r="IST846" s="120"/>
      <c r="ISU846" s="120"/>
      <c r="ISV846" s="120"/>
      <c r="ISW846" s="120"/>
      <c r="ISX846" s="120"/>
      <c r="ISY846" s="120"/>
      <c r="ISZ846" s="120"/>
      <c r="ITA846" s="120"/>
      <c r="ITB846" s="120"/>
      <c r="ITC846" s="120"/>
      <c r="ITD846" s="120"/>
      <c r="ITE846" s="120"/>
      <c r="ITF846" s="120"/>
      <c r="ITG846" s="120"/>
      <c r="ITH846" s="120"/>
      <c r="ITI846" s="120"/>
      <c r="ITJ846" s="120"/>
      <c r="ITK846" s="120"/>
      <c r="ITL846" s="120"/>
      <c r="ITM846" s="120"/>
      <c r="ITN846" s="120"/>
      <c r="ITO846" s="120"/>
      <c r="ITP846" s="120"/>
      <c r="ITQ846" s="120"/>
      <c r="ITR846" s="120"/>
      <c r="ITS846" s="120"/>
      <c r="ITT846" s="120"/>
      <c r="ITU846" s="120"/>
      <c r="ITV846" s="120"/>
      <c r="ITW846" s="120"/>
      <c r="ITX846" s="120"/>
      <c r="ITY846" s="120"/>
      <c r="ITZ846" s="120"/>
      <c r="IUA846" s="120"/>
      <c r="IUB846" s="120"/>
      <c r="IUC846" s="120"/>
      <c r="IUD846" s="120"/>
      <c r="IUE846" s="120"/>
      <c r="IUF846" s="120"/>
      <c r="IUG846" s="120"/>
      <c r="IUH846" s="120"/>
      <c r="IUI846" s="120"/>
      <c r="IUJ846" s="120"/>
      <c r="IUK846" s="120"/>
      <c r="IUL846" s="120"/>
      <c r="IUM846" s="120"/>
      <c r="IUN846" s="120"/>
      <c r="IUO846" s="120"/>
      <c r="IUP846" s="120"/>
      <c r="IUQ846" s="120"/>
      <c r="IUR846" s="120"/>
      <c r="IUS846" s="120"/>
      <c r="IUT846" s="120"/>
      <c r="IUU846" s="120"/>
      <c r="IUV846" s="120"/>
      <c r="IUW846" s="120"/>
      <c r="IUX846" s="120"/>
      <c r="IUY846" s="120"/>
      <c r="IUZ846" s="120"/>
      <c r="IVA846" s="120"/>
      <c r="IVB846" s="120"/>
      <c r="IVC846" s="120"/>
      <c r="IVD846" s="120"/>
      <c r="IVE846" s="120"/>
      <c r="IVF846" s="120"/>
      <c r="IVG846" s="120"/>
      <c r="IVH846" s="120"/>
      <c r="IVI846" s="120"/>
      <c r="IVJ846" s="120"/>
      <c r="IVK846" s="120"/>
      <c r="IVL846" s="120"/>
      <c r="IVM846" s="120"/>
      <c r="IVN846" s="120"/>
      <c r="IVO846" s="120"/>
      <c r="IVP846" s="120"/>
      <c r="IVQ846" s="120"/>
      <c r="IVR846" s="120"/>
      <c r="IVS846" s="120"/>
      <c r="IVT846" s="120"/>
      <c r="IVU846" s="120"/>
      <c r="IVV846" s="120"/>
      <c r="IVW846" s="120"/>
      <c r="IVX846" s="120"/>
      <c r="IVY846" s="120"/>
      <c r="IVZ846" s="120"/>
      <c r="IWA846" s="120"/>
      <c r="IWB846" s="120"/>
      <c r="IWC846" s="120"/>
      <c r="IWD846" s="120"/>
      <c r="IWE846" s="120"/>
      <c r="IWF846" s="120"/>
      <c r="IWG846" s="120"/>
      <c r="IWH846" s="120"/>
      <c r="IWI846" s="120"/>
      <c r="IWJ846" s="120"/>
      <c r="IWK846" s="120"/>
      <c r="IWL846" s="120"/>
      <c r="IWM846" s="120"/>
      <c r="IWN846" s="120"/>
      <c r="IWO846" s="120"/>
      <c r="IWP846" s="120"/>
      <c r="IWQ846" s="120"/>
      <c r="IWR846" s="120"/>
      <c r="IWS846" s="120"/>
      <c r="IWT846" s="120"/>
      <c r="IWU846" s="120"/>
      <c r="IWV846" s="120"/>
      <c r="IWW846" s="120"/>
      <c r="IWX846" s="120"/>
      <c r="IWY846" s="120"/>
      <c r="IWZ846" s="120"/>
      <c r="IXA846" s="120"/>
      <c r="IXB846" s="120"/>
      <c r="IXC846" s="120"/>
      <c r="IXD846" s="120"/>
      <c r="IXE846" s="120"/>
      <c r="IXF846" s="120"/>
      <c r="IXG846" s="120"/>
      <c r="IXH846" s="120"/>
      <c r="IXI846" s="120"/>
      <c r="IXJ846" s="120"/>
      <c r="IXK846" s="120"/>
      <c r="IXL846" s="120"/>
      <c r="IXM846" s="120"/>
      <c r="IXN846" s="120"/>
      <c r="IXO846" s="120"/>
      <c r="IXP846" s="120"/>
      <c r="IXQ846" s="120"/>
      <c r="IXR846" s="120"/>
      <c r="IXS846" s="120"/>
      <c r="IXT846" s="120"/>
      <c r="IXU846" s="120"/>
      <c r="IXV846" s="120"/>
      <c r="IXW846" s="120"/>
      <c r="IXX846" s="120"/>
      <c r="IXY846" s="120"/>
      <c r="IXZ846" s="120"/>
      <c r="IYA846" s="120"/>
      <c r="IYB846" s="120"/>
      <c r="IYC846" s="120"/>
      <c r="IYD846" s="120"/>
      <c r="IYE846" s="120"/>
      <c r="IYF846" s="120"/>
      <c r="IYG846" s="120"/>
      <c r="IYH846" s="120"/>
      <c r="IYI846" s="120"/>
      <c r="IYJ846" s="120"/>
      <c r="IYK846" s="120"/>
      <c r="IYL846" s="120"/>
      <c r="IYM846" s="120"/>
      <c r="IYN846" s="120"/>
      <c r="IYO846" s="120"/>
      <c r="IYP846" s="120"/>
      <c r="IYQ846" s="120"/>
      <c r="IYR846" s="120"/>
      <c r="IYS846" s="120"/>
      <c r="IYT846" s="120"/>
      <c r="IYU846" s="120"/>
      <c r="IYV846" s="120"/>
      <c r="IYW846" s="120"/>
      <c r="IYX846" s="120"/>
      <c r="IYY846" s="120"/>
      <c r="IYZ846" s="120"/>
      <c r="IZA846" s="120"/>
      <c r="IZB846" s="120"/>
      <c r="IZC846" s="120"/>
      <c r="IZD846" s="120"/>
      <c r="IZE846" s="120"/>
      <c r="IZF846" s="120"/>
      <c r="IZG846" s="120"/>
      <c r="IZH846" s="120"/>
      <c r="IZI846" s="120"/>
      <c r="IZJ846" s="120"/>
      <c r="IZK846" s="120"/>
      <c r="IZL846" s="120"/>
      <c r="IZM846" s="120"/>
      <c r="IZN846" s="120"/>
      <c r="IZO846" s="120"/>
      <c r="IZP846" s="120"/>
      <c r="IZQ846" s="120"/>
      <c r="IZR846" s="120"/>
      <c r="IZS846" s="120"/>
      <c r="IZT846" s="120"/>
      <c r="IZU846" s="120"/>
      <c r="IZV846" s="120"/>
      <c r="IZW846" s="120"/>
      <c r="IZX846" s="120"/>
      <c r="IZY846" s="120"/>
      <c r="IZZ846" s="120"/>
      <c r="JAA846" s="120"/>
      <c r="JAB846" s="120"/>
      <c r="JAC846" s="120"/>
      <c r="JAD846" s="120"/>
      <c r="JAE846" s="120"/>
      <c r="JAF846" s="120"/>
      <c r="JAG846" s="120"/>
      <c r="JAH846" s="120"/>
      <c r="JAI846" s="120"/>
      <c r="JAJ846" s="120"/>
      <c r="JAK846" s="120"/>
      <c r="JAL846" s="120"/>
      <c r="JAM846" s="120"/>
      <c r="JAN846" s="120"/>
      <c r="JAO846" s="120"/>
      <c r="JAP846" s="120"/>
      <c r="JAQ846" s="120"/>
      <c r="JAR846" s="120"/>
      <c r="JAS846" s="120"/>
      <c r="JAT846" s="120"/>
      <c r="JAU846" s="120"/>
      <c r="JAV846" s="120"/>
      <c r="JAW846" s="120"/>
      <c r="JAX846" s="120"/>
      <c r="JAY846" s="120"/>
      <c r="JAZ846" s="120"/>
      <c r="JBA846" s="120"/>
      <c r="JBB846" s="120"/>
      <c r="JBC846" s="120"/>
      <c r="JBD846" s="120"/>
      <c r="JBE846" s="120"/>
      <c r="JBF846" s="120"/>
      <c r="JBG846" s="120"/>
      <c r="JBH846" s="120"/>
      <c r="JBI846" s="120"/>
      <c r="JBJ846" s="120"/>
      <c r="JBK846" s="120"/>
      <c r="JBL846" s="120"/>
      <c r="JBM846" s="120"/>
      <c r="JBN846" s="120"/>
      <c r="JBO846" s="120"/>
      <c r="JBP846" s="120"/>
      <c r="JBQ846" s="120"/>
      <c r="JBR846" s="120"/>
      <c r="JBS846" s="120"/>
      <c r="JBT846" s="120"/>
      <c r="JBU846" s="120"/>
      <c r="JBV846" s="120"/>
      <c r="JBW846" s="120"/>
      <c r="JBX846" s="120"/>
      <c r="JBY846" s="120"/>
      <c r="JBZ846" s="120"/>
      <c r="JCA846" s="120"/>
      <c r="JCB846" s="120"/>
      <c r="JCC846" s="120"/>
      <c r="JCD846" s="120"/>
      <c r="JCE846" s="120"/>
      <c r="JCF846" s="120"/>
      <c r="JCG846" s="120"/>
      <c r="JCH846" s="120"/>
      <c r="JCI846" s="120"/>
      <c r="JCJ846" s="120"/>
      <c r="JCK846" s="120"/>
      <c r="JCL846" s="120"/>
      <c r="JCM846" s="120"/>
      <c r="JCN846" s="120"/>
      <c r="JCO846" s="120"/>
      <c r="JCP846" s="120"/>
      <c r="JCQ846" s="120"/>
      <c r="JCR846" s="120"/>
      <c r="JCS846" s="120"/>
      <c r="JCT846" s="120"/>
      <c r="JCU846" s="120"/>
      <c r="JCV846" s="120"/>
      <c r="JCW846" s="120"/>
      <c r="JCX846" s="120"/>
      <c r="JCY846" s="120"/>
      <c r="JCZ846" s="120"/>
      <c r="JDA846" s="120"/>
      <c r="JDB846" s="120"/>
      <c r="JDC846" s="120"/>
      <c r="JDD846" s="120"/>
      <c r="JDE846" s="120"/>
      <c r="JDF846" s="120"/>
      <c r="JDG846" s="120"/>
      <c r="JDH846" s="120"/>
      <c r="JDI846" s="120"/>
      <c r="JDJ846" s="120"/>
      <c r="JDK846" s="120"/>
      <c r="JDL846" s="120"/>
      <c r="JDM846" s="120"/>
      <c r="JDN846" s="120"/>
      <c r="JDO846" s="120"/>
      <c r="JDP846" s="120"/>
      <c r="JDQ846" s="120"/>
      <c r="JDR846" s="120"/>
      <c r="JDS846" s="120"/>
      <c r="JDT846" s="120"/>
      <c r="JDU846" s="120"/>
      <c r="JDV846" s="120"/>
      <c r="JDW846" s="120"/>
      <c r="JDX846" s="120"/>
      <c r="JDY846" s="120"/>
      <c r="JDZ846" s="120"/>
      <c r="JEA846" s="120"/>
      <c r="JEB846" s="120"/>
      <c r="JEC846" s="120"/>
      <c r="JED846" s="120"/>
      <c r="JEE846" s="120"/>
      <c r="JEF846" s="120"/>
      <c r="JEG846" s="120"/>
      <c r="JEH846" s="120"/>
      <c r="JEI846" s="120"/>
      <c r="JEJ846" s="120"/>
      <c r="JEK846" s="120"/>
      <c r="JEL846" s="120"/>
      <c r="JEM846" s="120"/>
      <c r="JEN846" s="120"/>
      <c r="JEO846" s="120"/>
      <c r="JEP846" s="120"/>
      <c r="JEQ846" s="120"/>
      <c r="JER846" s="120"/>
      <c r="JES846" s="120"/>
      <c r="JET846" s="120"/>
      <c r="JEU846" s="120"/>
      <c r="JEV846" s="120"/>
      <c r="JEW846" s="120"/>
      <c r="JEX846" s="120"/>
      <c r="JEY846" s="120"/>
      <c r="JEZ846" s="120"/>
      <c r="JFA846" s="120"/>
      <c r="JFB846" s="120"/>
      <c r="JFC846" s="120"/>
      <c r="JFD846" s="120"/>
      <c r="JFE846" s="120"/>
      <c r="JFF846" s="120"/>
      <c r="JFG846" s="120"/>
      <c r="JFH846" s="120"/>
      <c r="JFI846" s="120"/>
      <c r="JFJ846" s="120"/>
      <c r="JFK846" s="120"/>
      <c r="JFL846" s="120"/>
      <c r="JFM846" s="120"/>
      <c r="JFN846" s="120"/>
      <c r="JFO846" s="120"/>
      <c r="JFP846" s="120"/>
      <c r="JFQ846" s="120"/>
      <c r="JFR846" s="120"/>
      <c r="JFS846" s="120"/>
      <c r="JFT846" s="120"/>
      <c r="JFU846" s="120"/>
      <c r="JFV846" s="120"/>
      <c r="JFW846" s="120"/>
      <c r="JFX846" s="120"/>
      <c r="JFY846" s="120"/>
      <c r="JFZ846" s="120"/>
      <c r="JGA846" s="120"/>
      <c r="JGB846" s="120"/>
      <c r="JGC846" s="120"/>
      <c r="JGD846" s="120"/>
      <c r="JGE846" s="120"/>
      <c r="JGF846" s="120"/>
      <c r="JGG846" s="120"/>
      <c r="JGH846" s="120"/>
      <c r="JGI846" s="120"/>
      <c r="JGJ846" s="120"/>
      <c r="JGK846" s="120"/>
      <c r="JGL846" s="120"/>
      <c r="JGM846" s="120"/>
      <c r="JGN846" s="120"/>
      <c r="JGO846" s="120"/>
      <c r="JGP846" s="120"/>
      <c r="JGQ846" s="120"/>
      <c r="JGR846" s="120"/>
      <c r="JGS846" s="120"/>
      <c r="JGT846" s="120"/>
      <c r="JGU846" s="120"/>
      <c r="JGV846" s="120"/>
      <c r="JGW846" s="120"/>
      <c r="JGX846" s="120"/>
      <c r="JGY846" s="120"/>
      <c r="JGZ846" s="120"/>
      <c r="JHA846" s="120"/>
      <c r="JHB846" s="120"/>
      <c r="JHC846" s="120"/>
      <c r="JHD846" s="120"/>
      <c r="JHE846" s="120"/>
      <c r="JHF846" s="120"/>
      <c r="JHG846" s="120"/>
      <c r="JHH846" s="120"/>
      <c r="JHI846" s="120"/>
      <c r="JHJ846" s="120"/>
      <c r="JHK846" s="120"/>
      <c r="JHL846" s="120"/>
      <c r="JHM846" s="120"/>
      <c r="JHN846" s="120"/>
      <c r="JHO846" s="120"/>
      <c r="JHP846" s="120"/>
      <c r="JHQ846" s="120"/>
      <c r="JHR846" s="120"/>
      <c r="JHS846" s="120"/>
      <c r="JHT846" s="120"/>
      <c r="JHU846" s="120"/>
      <c r="JHV846" s="120"/>
      <c r="JHW846" s="120"/>
      <c r="JHX846" s="120"/>
      <c r="JHY846" s="120"/>
      <c r="JHZ846" s="120"/>
      <c r="JIA846" s="120"/>
      <c r="JIB846" s="120"/>
      <c r="JIC846" s="120"/>
      <c r="JID846" s="120"/>
      <c r="JIE846" s="120"/>
      <c r="JIF846" s="120"/>
      <c r="JIG846" s="120"/>
      <c r="JIH846" s="120"/>
      <c r="JII846" s="120"/>
      <c r="JIJ846" s="120"/>
      <c r="JIK846" s="120"/>
      <c r="JIL846" s="120"/>
      <c r="JIM846" s="120"/>
      <c r="JIN846" s="120"/>
      <c r="JIO846" s="120"/>
      <c r="JIP846" s="120"/>
      <c r="JIQ846" s="120"/>
      <c r="JIR846" s="120"/>
      <c r="JIS846" s="120"/>
      <c r="JIT846" s="120"/>
      <c r="JIU846" s="120"/>
      <c r="JIV846" s="120"/>
      <c r="JIW846" s="120"/>
      <c r="JIX846" s="120"/>
      <c r="JIY846" s="120"/>
      <c r="JIZ846" s="120"/>
      <c r="JJA846" s="120"/>
      <c r="JJB846" s="120"/>
      <c r="JJC846" s="120"/>
      <c r="JJD846" s="120"/>
      <c r="JJE846" s="120"/>
      <c r="JJF846" s="120"/>
      <c r="JJG846" s="120"/>
      <c r="JJH846" s="120"/>
      <c r="JJI846" s="120"/>
      <c r="JJJ846" s="120"/>
      <c r="JJK846" s="120"/>
      <c r="JJL846" s="120"/>
      <c r="JJM846" s="120"/>
      <c r="JJN846" s="120"/>
      <c r="JJO846" s="120"/>
      <c r="JJP846" s="120"/>
      <c r="JJQ846" s="120"/>
      <c r="JJR846" s="120"/>
      <c r="JJS846" s="120"/>
      <c r="JJT846" s="120"/>
      <c r="JJU846" s="120"/>
      <c r="JJV846" s="120"/>
      <c r="JJW846" s="120"/>
      <c r="JJX846" s="120"/>
      <c r="JJY846" s="120"/>
      <c r="JJZ846" s="120"/>
      <c r="JKA846" s="120"/>
      <c r="JKB846" s="120"/>
      <c r="JKC846" s="120"/>
      <c r="JKD846" s="120"/>
      <c r="JKE846" s="120"/>
      <c r="JKF846" s="120"/>
      <c r="JKG846" s="120"/>
      <c r="JKH846" s="120"/>
      <c r="JKI846" s="120"/>
      <c r="JKJ846" s="120"/>
      <c r="JKK846" s="120"/>
      <c r="JKL846" s="120"/>
      <c r="JKM846" s="120"/>
      <c r="JKN846" s="120"/>
      <c r="JKO846" s="120"/>
      <c r="JKP846" s="120"/>
      <c r="JKQ846" s="120"/>
      <c r="JKR846" s="120"/>
      <c r="JKS846" s="120"/>
      <c r="JKT846" s="120"/>
      <c r="JKU846" s="120"/>
      <c r="JKV846" s="120"/>
      <c r="JKW846" s="120"/>
      <c r="JKX846" s="120"/>
      <c r="JKY846" s="120"/>
      <c r="JKZ846" s="120"/>
      <c r="JLA846" s="120"/>
      <c r="JLB846" s="120"/>
      <c r="JLC846" s="120"/>
      <c r="JLD846" s="120"/>
      <c r="JLE846" s="120"/>
      <c r="JLF846" s="120"/>
      <c r="JLG846" s="120"/>
      <c r="JLH846" s="120"/>
      <c r="JLI846" s="120"/>
      <c r="JLJ846" s="120"/>
      <c r="JLK846" s="120"/>
      <c r="JLL846" s="120"/>
      <c r="JLM846" s="120"/>
      <c r="JLN846" s="120"/>
      <c r="JLO846" s="120"/>
      <c r="JLP846" s="120"/>
      <c r="JLQ846" s="120"/>
      <c r="JLR846" s="120"/>
      <c r="JLS846" s="120"/>
      <c r="JLT846" s="120"/>
      <c r="JLU846" s="120"/>
      <c r="JLV846" s="120"/>
      <c r="JLW846" s="120"/>
      <c r="JLX846" s="120"/>
      <c r="JLY846" s="120"/>
      <c r="JLZ846" s="120"/>
      <c r="JMA846" s="120"/>
      <c r="JMB846" s="120"/>
      <c r="JMC846" s="120"/>
      <c r="JMD846" s="120"/>
      <c r="JME846" s="120"/>
      <c r="JMF846" s="120"/>
      <c r="JMG846" s="120"/>
      <c r="JMH846" s="120"/>
      <c r="JMI846" s="120"/>
      <c r="JMJ846" s="120"/>
      <c r="JMK846" s="120"/>
      <c r="JML846" s="120"/>
      <c r="JMM846" s="120"/>
      <c r="JMN846" s="120"/>
      <c r="JMO846" s="120"/>
      <c r="JMP846" s="120"/>
      <c r="JMQ846" s="120"/>
      <c r="JMR846" s="120"/>
      <c r="JMS846" s="120"/>
      <c r="JMT846" s="120"/>
      <c r="JMU846" s="120"/>
      <c r="JMV846" s="120"/>
      <c r="JMW846" s="120"/>
      <c r="JMX846" s="120"/>
      <c r="JMY846" s="120"/>
      <c r="JMZ846" s="120"/>
      <c r="JNA846" s="120"/>
      <c r="JNB846" s="120"/>
      <c r="JNC846" s="120"/>
      <c r="JND846" s="120"/>
      <c r="JNE846" s="120"/>
      <c r="JNF846" s="120"/>
      <c r="JNG846" s="120"/>
      <c r="JNH846" s="120"/>
      <c r="JNI846" s="120"/>
      <c r="JNJ846" s="120"/>
      <c r="JNK846" s="120"/>
      <c r="JNL846" s="120"/>
      <c r="JNM846" s="120"/>
      <c r="JNN846" s="120"/>
      <c r="JNO846" s="120"/>
      <c r="JNP846" s="120"/>
      <c r="JNQ846" s="120"/>
      <c r="JNR846" s="120"/>
      <c r="JNS846" s="120"/>
      <c r="JNT846" s="120"/>
      <c r="JNU846" s="120"/>
      <c r="JNV846" s="120"/>
      <c r="JNW846" s="120"/>
      <c r="JNX846" s="120"/>
      <c r="JNY846" s="120"/>
      <c r="JNZ846" s="120"/>
      <c r="JOA846" s="120"/>
      <c r="JOB846" s="120"/>
      <c r="JOC846" s="120"/>
      <c r="JOD846" s="120"/>
      <c r="JOE846" s="120"/>
      <c r="JOF846" s="120"/>
      <c r="JOG846" s="120"/>
      <c r="JOH846" s="120"/>
      <c r="JOI846" s="120"/>
      <c r="JOJ846" s="120"/>
      <c r="JOK846" s="120"/>
      <c r="JOL846" s="120"/>
      <c r="JOM846" s="120"/>
      <c r="JON846" s="120"/>
      <c r="JOO846" s="120"/>
      <c r="JOP846" s="120"/>
      <c r="JOQ846" s="120"/>
      <c r="JOR846" s="120"/>
      <c r="JOS846" s="120"/>
      <c r="JOT846" s="120"/>
      <c r="JOU846" s="120"/>
      <c r="JOV846" s="120"/>
      <c r="JOW846" s="120"/>
      <c r="JOX846" s="120"/>
      <c r="JOY846" s="120"/>
      <c r="JOZ846" s="120"/>
      <c r="JPA846" s="120"/>
      <c r="JPB846" s="120"/>
      <c r="JPC846" s="120"/>
      <c r="JPD846" s="120"/>
      <c r="JPE846" s="120"/>
      <c r="JPF846" s="120"/>
      <c r="JPG846" s="120"/>
      <c r="JPH846" s="120"/>
      <c r="JPI846" s="120"/>
      <c r="JPJ846" s="120"/>
      <c r="JPK846" s="120"/>
      <c r="JPL846" s="120"/>
      <c r="JPM846" s="120"/>
      <c r="JPN846" s="120"/>
      <c r="JPO846" s="120"/>
      <c r="JPP846" s="120"/>
      <c r="JPQ846" s="120"/>
      <c r="JPR846" s="120"/>
      <c r="JPS846" s="120"/>
      <c r="JPT846" s="120"/>
      <c r="JPU846" s="120"/>
      <c r="JPV846" s="120"/>
      <c r="JPW846" s="120"/>
      <c r="JPX846" s="120"/>
      <c r="JPY846" s="120"/>
      <c r="JPZ846" s="120"/>
      <c r="JQA846" s="120"/>
      <c r="JQB846" s="120"/>
      <c r="JQC846" s="120"/>
      <c r="JQD846" s="120"/>
      <c r="JQE846" s="120"/>
      <c r="JQF846" s="120"/>
      <c r="JQG846" s="120"/>
      <c r="JQH846" s="120"/>
      <c r="JQI846" s="120"/>
      <c r="JQJ846" s="120"/>
      <c r="JQK846" s="120"/>
      <c r="JQL846" s="120"/>
      <c r="JQM846" s="120"/>
      <c r="JQN846" s="120"/>
      <c r="JQO846" s="120"/>
      <c r="JQP846" s="120"/>
      <c r="JQQ846" s="120"/>
      <c r="JQR846" s="120"/>
      <c r="JQS846" s="120"/>
      <c r="JQT846" s="120"/>
      <c r="JQU846" s="120"/>
      <c r="JQV846" s="120"/>
      <c r="JQW846" s="120"/>
      <c r="JQX846" s="120"/>
      <c r="JQY846" s="120"/>
      <c r="JQZ846" s="120"/>
      <c r="JRA846" s="120"/>
      <c r="JRB846" s="120"/>
      <c r="JRC846" s="120"/>
      <c r="JRD846" s="120"/>
      <c r="JRE846" s="120"/>
      <c r="JRF846" s="120"/>
      <c r="JRG846" s="120"/>
      <c r="JRH846" s="120"/>
      <c r="JRI846" s="120"/>
      <c r="JRJ846" s="120"/>
      <c r="JRK846" s="120"/>
      <c r="JRL846" s="120"/>
      <c r="JRM846" s="120"/>
      <c r="JRN846" s="120"/>
      <c r="JRO846" s="120"/>
      <c r="JRP846" s="120"/>
      <c r="JRQ846" s="120"/>
      <c r="JRR846" s="120"/>
      <c r="JRS846" s="120"/>
      <c r="JRT846" s="120"/>
      <c r="JRU846" s="120"/>
      <c r="JRV846" s="120"/>
      <c r="JRW846" s="120"/>
      <c r="JRX846" s="120"/>
      <c r="JRY846" s="120"/>
      <c r="JRZ846" s="120"/>
      <c r="JSA846" s="120"/>
      <c r="JSB846" s="120"/>
      <c r="JSC846" s="120"/>
      <c r="JSD846" s="120"/>
      <c r="JSE846" s="120"/>
      <c r="JSF846" s="120"/>
      <c r="JSG846" s="120"/>
      <c r="JSH846" s="120"/>
      <c r="JSI846" s="120"/>
      <c r="JSJ846" s="120"/>
      <c r="JSK846" s="120"/>
      <c r="JSL846" s="120"/>
      <c r="JSM846" s="120"/>
      <c r="JSN846" s="120"/>
      <c r="JSO846" s="120"/>
      <c r="JSP846" s="120"/>
      <c r="JSQ846" s="120"/>
      <c r="JSR846" s="120"/>
      <c r="JSS846" s="120"/>
      <c r="JST846" s="120"/>
      <c r="JSU846" s="120"/>
      <c r="JSV846" s="120"/>
      <c r="JSW846" s="120"/>
      <c r="JSX846" s="120"/>
      <c r="JSY846" s="120"/>
      <c r="JSZ846" s="120"/>
      <c r="JTA846" s="120"/>
      <c r="JTB846" s="120"/>
      <c r="JTC846" s="120"/>
      <c r="JTD846" s="120"/>
      <c r="JTE846" s="120"/>
      <c r="JTF846" s="120"/>
      <c r="JTG846" s="120"/>
      <c r="JTH846" s="120"/>
      <c r="JTI846" s="120"/>
      <c r="JTJ846" s="120"/>
      <c r="JTK846" s="120"/>
      <c r="JTL846" s="120"/>
      <c r="JTM846" s="120"/>
      <c r="JTN846" s="120"/>
      <c r="JTO846" s="120"/>
      <c r="JTP846" s="120"/>
      <c r="JTQ846" s="120"/>
      <c r="JTR846" s="120"/>
      <c r="JTS846" s="120"/>
      <c r="JTT846" s="120"/>
      <c r="JTU846" s="120"/>
      <c r="JTV846" s="120"/>
      <c r="JTW846" s="120"/>
      <c r="JTX846" s="120"/>
      <c r="JTY846" s="120"/>
      <c r="JTZ846" s="120"/>
      <c r="JUA846" s="120"/>
      <c r="JUB846" s="120"/>
      <c r="JUC846" s="120"/>
      <c r="JUD846" s="120"/>
      <c r="JUE846" s="120"/>
      <c r="JUF846" s="120"/>
      <c r="JUG846" s="120"/>
      <c r="JUH846" s="120"/>
      <c r="JUI846" s="120"/>
      <c r="JUJ846" s="120"/>
      <c r="JUK846" s="120"/>
      <c r="JUL846" s="120"/>
      <c r="JUM846" s="120"/>
      <c r="JUN846" s="120"/>
      <c r="JUO846" s="120"/>
      <c r="JUP846" s="120"/>
      <c r="JUQ846" s="120"/>
      <c r="JUR846" s="120"/>
      <c r="JUS846" s="120"/>
      <c r="JUT846" s="120"/>
      <c r="JUU846" s="120"/>
      <c r="JUV846" s="120"/>
      <c r="JUW846" s="120"/>
      <c r="JUX846" s="120"/>
      <c r="JUY846" s="120"/>
      <c r="JUZ846" s="120"/>
      <c r="JVA846" s="120"/>
      <c r="JVB846" s="120"/>
      <c r="JVC846" s="120"/>
      <c r="JVD846" s="120"/>
      <c r="JVE846" s="120"/>
      <c r="JVF846" s="120"/>
      <c r="JVG846" s="120"/>
      <c r="JVH846" s="120"/>
      <c r="JVI846" s="120"/>
      <c r="JVJ846" s="120"/>
      <c r="JVK846" s="120"/>
      <c r="JVL846" s="120"/>
      <c r="JVM846" s="120"/>
      <c r="JVN846" s="120"/>
      <c r="JVO846" s="120"/>
      <c r="JVP846" s="120"/>
      <c r="JVQ846" s="120"/>
      <c r="JVR846" s="120"/>
      <c r="JVS846" s="120"/>
      <c r="JVT846" s="120"/>
      <c r="JVU846" s="120"/>
      <c r="JVV846" s="120"/>
      <c r="JVW846" s="120"/>
      <c r="JVX846" s="120"/>
      <c r="JVY846" s="120"/>
      <c r="JVZ846" s="120"/>
      <c r="JWA846" s="120"/>
      <c r="JWB846" s="120"/>
      <c r="JWC846" s="120"/>
      <c r="JWD846" s="120"/>
      <c r="JWE846" s="120"/>
      <c r="JWF846" s="120"/>
      <c r="JWG846" s="120"/>
      <c r="JWH846" s="120"/>
      <c r="JWI846" s="120"/>
      <c r="JWJ846" s="120"/>
      <c r="JWK846" s="120"/>
      <c r="JWL846" s="120"/>
      <c r="JWM846" s="120"/>
      <c r="JWN846" s="120"/>
      <c r="JWO846" s="120"/>
      <c r="JWP846" s="120"/>
      <c r="JWQ846" s="120"/>
      <c r="JWR846" s="120"/>
      <c r="JWS846" s="120"/>
      <c r="JWT846" s="120"/>
      <c r="JWU846" s="120"/>
      <c r="JWV846" s="120"/>
      <c r="JWW846" s="120"/>
      <c r="JWX846" s="120"/>
      <c r="JWY846" s="120"/>
      <c r="JWZ846" s="120"/>
      <c r="JXA846" s="120"/>
      <c r="JXB846" s="120"/>
      <c r="JXC846" s="120"/>
      <c r="JXD846" s="120"/>
      <c r="JXE846" s="120"/>
      <c r="JXF846" s="120"/>
      <c r="JXG846" s="120"/>
      <c r="JXH846" s="120"/>
      <c r="JXI846" s="120"/>
      <c r="JXJ846" s="120"/>
      <c r="JXK846" s="120"/>
      <c r="JXL846" s="120"/>
      <c r="JXM846" s="120"/>
      <c r="JXN846" s="120"/>
      <c r="JXO846" s="120"/>
      <c r="JXP846" s="120"/>
      <c r="JXQ846" s="120"/>
      <c r="JXR846" s="120"/>
      <c r="JXS846" s="120"/>
      <c r="JXT846" s="120"/>
      <c r="JXU846" s="120"/>
      <c r="JXV846" s="120"/>
      <c r="JXW846" s="120"/>
      <c r="JXX846" s="120"/>
      <c r="JXY846" s="120"/>
      <c r="JXZ846" s="120"/>
      <c r="JYA846" s="120"/>
      <c r="JYB846" s="120"/>
      <c r="JYC846" s="120"/>
      <c r="JYD846" s="120"/>
      <c r="JYE846" s="120"/>
      <c r="JYF846" s="120"/>
      <c r="JYG846" s="120"/>
      <c r="JYH846" s="120"/>
      <c r="JYI846" s="120"/>
      <c r="JYJ846" s="120"/>
      <c r="JYK846" s="120"/>
      <c r="JYL846" s="120"/>
      <c r="JYM846" s="120"/>
      <c r="JYN846" s="120"/>
      <c r="JYO846" s="120"/>
      <c r="JYP846" s="120"/>
      <c r="JYQ846" s="120"/>
      <c r="JYR846" s="120"/>
      <c r="JYS846" s="120"/>
      <c r="JYT846" s="120"/>
      <c r="JYU846" s="120"/>
      <c r="JYV846" s="120"/>
      <c r="JYW846" s="120"/>
      <c r="JYX846" s="120"/>
      <c r="JYY846" s="120"/>
      <c r="JYZ846" s="120"/>
      <c r="JZA846" s="120"/>
      <c r="JZB846" s="120"/>
      <c r="JZC846" s="120"/>
      <c r="JZD846" s="120"/>
      <c r="JZE846" s="120"/>
      <c r="JZF846" s="120"/>
      <c r="JZG846" s="120"/>
      <c r="JZH846" s="120"/>
      <c r="JZI846" s="120"/>
      <c r="JZJ846" s="120"/>
      <c r="JZK846" s="120"/>
      <c r="JZL846" s="120"/>
      <c r="JZM846" s="120"/>
      <c r="JZN846" s="120"/>
      <c r="JZO846" s="120"/>
      <c r="JZP846" s="120"/>
      <c r="JZQ846" s="120"/>
      <c r="JZR846" s="120"/>
      <c r="JZS846" s="120"/>
      <c r="JZT846" s="120"/>
      <c r="JZU846" s="120"/>
      <c r="JZV846" s="120"/>
      <c r="JZW846" s="120"/>
      <c r="JZX846" s="120"/>
      <c r="JZY846" s="120"/>
      <c r="JZZ846" s="120"/>
      <c r="KAA846" s="120"/>
      <c r="KAB846" s="120"/>
      <c r="KAC846" s="120"/>
      <c r="KAD846" s="120"/>
      <c r="KAE846" s="120"/>
      <c r="KAF846" s="120"/>
      <c r="KAG846" s="120"/>
      <c r="KAH846" s="120"/>
      <c r="KAI846" s="120"/>
      <c r="KAJ846" s="120"/>
      <c r="KAK846" s="120"/>
      <c r="KAL846" s="120"/>
      <c r="KAM846" s="120"/>
      <c r="KAN846" s="120"/>
      <c r="KAO846" s="120"/>
      <c r="KAP846" s="120"/>
      <c r="KAQ846" s="120"/>
      <c r="KAR846" s="120"/>
      <c r="KAS846" s="120"/>
      <c r="KAT846" s="120"/>
      <c r="KAU846" s="120"/>
      <c r="KAV846" s="120"/>
      <c r="KAW846" s="120"/>
      <c r="KAX846" s="120"/>
      <c r="KAY846" s="120"/>
      <c r="KAZ846" s="120"/>
      <c r="KBA846" s="120"/>
      <c r="KBB846" s="120"/>
      <c r="KBC846" s="120"/>
      <c r="KBD846" s="120"/>
      <c r="KBE846" s="120"/>
      <c r="KBF846" s="120"/>
      <c r="KBG846" s="120"/>
      <c r="KBH846" s="120"/>
      <c r="KBI846" s="120"/>
      <c r="KBJ846" s="120"/>
      <c r="KBK846" s="120"/>
      <c r="KBL846" s="120"/>
      <c r="KBM846" s="120"/>
      <c r="KBN846" s="120"/>
      <c r="KBO846" s="120"/>
      <c r="KBP846" s="120"/>
      <c r="KBQ846" s="120"/>
      <c r="KBR846" s="120"/>
      <c r="KBS846" s="120"/>
      <c r="KBT846" s="120"/>
      <c r="KBU846" s="120"/>
      <c r="KBV846" s="120"/>
      <c r="KBW846" s="120"/>
      <c r="KBX846" s="120"/>
      <c r="KBY846" s="120"/>
      <c r="KBZ846" s="120"/>
      <c r="KCA846" s="120"/>
      <c r="KCB846" s="120"/>
      <c r="KCC846" s="120"/>
      <c r="KCD846" s="120"/>
      <c r="KCE846" s="120"/>
      <c r="KCF846" s="120"/>
      <c r="KCG846" s="120"/>
      <c r="KCH846" s="120"/>
      <c r="KCI846" s="120"/>
      <c r="KCJ846" s="120"/>
      <c r="KCK846" s="120"/>
      <c r="KCL846" s="120"/>
      <c r="KCM846" s="120"/>
      <c r="KCN846" s="120"/>
      <c r="KCO846" s="120"/>
      <c r="KCP846" s="120"/>
      <c r="KCQ846" s="120"/>
      <c r="KCR846" s="120"/>
      <c r="KCS846" s="120"/>
      <c r="KCT846" s="120"/>
      <c r="KCU846" s="120"/>
      <c r="KCV846" s="120"/>
      <c r="KCW846" s="120"/>
      <c r="KCX846" s="120"/>
      <c r="KCY846" s="120"/>
      <c r="KCZ846" s="120"/>
      <c r="KDA846" s="120"/>
      <c r="KDB846" s="120"/>
      <c r="KDC846" s="120"/>
      <c r="KDD846" s="120"/>
      <c r="KDE846" s="120"/>
      <c r="KDF846" s="120"/>
      <c r="KDG846" s="120"/>
      <c r="KDH846" s="120"/>
      <c r="KDI846" s="120"/>
      <c r="KDJ846" s="120"/>
      <c r="KDK846" s="120"/>
      <c r="KDL846" s="120"/>
      <c r="KDM846" s="120"/>
      <c r="KDN846" s="120"/>
      <c r="KDO846" s="120"/>
      <c r="KDP846" s="120"/>
      <c r="KDQ846" s="120"/>
      <c r="KDR846" s="120"/>
      <c r="KDS846" s="120"/>
      <c r="KDT846" s="120"/>
      <c r="KDU846" s="120"/>
      <c r="KDV846" s="120"/>
      <c r="KDW846" s="120"/>
      <c r="KDX846" s="120"/>
      <c r="KDY846" s="120"/>
      <c r="KDZ846" s="120"/>
      <c r="KEA846" s="120"/>
      <c r="KEB846" s="120"/>
      <c r="KEC846" s="120"/>
      <c r="KED846" s="120"/>
      <c r="KEE846" s="120"/>
      <c r="KEF846" s="120"/>
      <c r="KEG846" s="120"/>
      <c r="KEH846" s="120"/>
      <c r="KEI846" s="120"/>
      <c r="KEJ846" s="120"/>
      <c r="KEK846" s="120"/>
      <c r="KEL846" s="120"/>
      <c r="KEM846" s="120"/>
      <c r="KEN846" s="120"/>
      <c r="KEO846" s="120"/>
      <c r="KEP846" s="120"/>
      <c r="KEQ846" s="120"/>
      <c r="KER846" s="120"/>
      <c r="KES846" s="120"/>
      <c r="KET846" s="120"/>
      <c r="KEU846" s="120"/>
      <c r="KEV846" s="120"/>
      <c r="KEW846" s="120"/>
      <c r="KEX846" s="120"/>
      <c r="KEY846" s="120"/>
      <c r="KEZ846" s="120"/>
      <c r="KFA846" s="120"/>
      <c r="KFB846" s="120"/>
      <c r="KFC846" s="120"/>
      <c r="KFD846" s="120"/>
      <c r="KFE846" s="120"/>
      <c r="KFF846" s="120"/>
      <c r="KFG846" s="120"/>
      <c r="KFH846" s="120"/>
      <c r="KFI846" s="120"/>
      <c r="KFJ846" s="120"/>
      <c r="KFK846" s="120"/>
      <c r="KFL846" s="120"/>
      <c r="KFM846" s="120"/>
      <c r="KFN846" s="120"/>
      <c r="KFO846" s="120"/>
      <c r="KFP846" s="120"/>
      <c r="KFQ846" s="120"/>
      <c r="KFR846" s="120"/>
      <c r="KFS846" s="120"/>
      <c r="KFT846" s="120"/>
      <c r="KFU846" s="120"/>
      <c r="KFV846" s="120"/>
      <c r="KFW846" s="120"/>
      <c r="KFX846" s="120"/>
      <c r="KFY846" s="120"/>
      <c r="KFZ846" s="120"/>
      <c r="KGA846" s="120"/>
      <c r="KGB846" s="120"/>
      <c r="KGC846" s="120"/>
      <c r="KGD846" s="120"/>
      <c r="KGE846" s="120"/>
      <c r="KGF846" s="120"/>
      <c r="KGG846" s="120"/>
      <c r="KGH846" s="120"/>
      <c r="KGI846" s="120"/>
      <c r="KGJ846" s="120"/>
      <c r="KGK846" s="120"/>
      <c r="KGL846" s="120"/>
      <c r="KGM846" s="120"/>
      <c r="KGN846" s="120"/>
      <c r="KGO846" s="120"/>
      <c r="KGP846" s="120"/>
      <c r="KGQ846" s="120"/>
      <c r="KGR846" s="120"/>
      <c r="KGS846" s="120"/>
      <c r="KGT846" s="120"/>
      <c r="KGU846" s="120"/>
      <c r="KGV846" s="120"/>
      <c r="KGW846" s="120"/>
      <c r="KGX846" s="120"/>
      <c r="KGY846" s="120"/>
      <c r="KGZ846" s="120"/>
      <c r="KHA846" s="120"/>
      <c r="KHB846" s="120"/>
      <c r="KHC846" s="120"/>
      <c r="KHD846" s="120"/>
      <c r="KHE846" s="120"/>
      <c r="KHF846" s="120"/>
      <c r="KHG846" s="120"/>
      <c r="KHH846" s="120"/>
      <c r="KHI846" s="120"/>
      <c r="KHJ846" s="120"/>
      <c r="KHK846" s="120"/>
      <c r="KHL846" s="120"/>
      <c r="KHM846" s="120"/>
      <c r="KHN846" s="120"/>
      <c r="KHO846" s="120"/>
      <c r="KHP846" s="120"/>
      <c r="KHQ846" s="120"/>
      <c r="KHR846" s="120"/>
      <c r="KHS846" s="120"/>
      <c r="KHT846" s="120"/>
      <c r="KHU846" s="120"/>
      <c r="KHV846" s="120"/>
      <c r="KHW846" s="120"/>
      <c r="KHX846" s="120"/>
      <c r="KHY846" s="120"/>
      <c r="KHZ846" s="120"/>
      <c r="KIA846" s="120"/>
      <c r="KIB846" s="120"/>
      <c r="KIC846" s="120"/>
      <c r="KID846" s="120"/>
      <c r="KIE846" s="120"/>
      <c r="KIF846" s="120"/>
      <c r="KIG846" s="120"/>
      <c r="KIH846" s="120"/>
      <c r="KII846" s="120"/>
      <c r="KIJ846" s="120"/>
      <c r="KIK846" s="120"/>
      <c r="KIL846" s="120"/>
      <c r="KIM846" s="120"/>
      <c r="KIN846" s="120"/>
      <c r="KIO846" s="120"/>
      <c r="KIP846" s="120"/>
      <c r="KIQ846" s="120"/>
      <c r="KIR846" s="120"/>
      <c r="KIS846" s="120"/>
      <c r="KIT846" s="120"/>
      <c r="KIU846" s="120"/>
      <c r="KIV846" s="120"/>
      <c r="KIW846" s="120"/>
      <c r="KIX846" s="120"/>
      <c r="KIY846" s="120"/>
      <c r="KIZ846" s="120"/>
      <c r="KJA846" s="120"/>
      <c r="KJB846" s="120"/>
      <c r="KJC846" s="120"/>
      <c r="KJD846" s="120"/>
      <c r="KJE846" s="120"/>
      <c r="KJF846" s="120"/>
      <c r="KJG846" s="120"/>
      <c r="KJH846" s="120"/>
      <c r="KJI846" s="120"/>
      <c r="KJJ846" s="120"/>
      <c r="KJK846" s="120"/>
      <c r="KJL846" s="120"/>
      <c r="KJM846" s="120"/>
      <c r="KJN846" s="120"/>
      <c r="KJO846" s="120"/>
      <c r="KJP846" s="120"/>
      <c r="KJQ846" s="120"/>
      <c r="KJR846" s="120"/>
      <c r="KJS846" s="120"/>
      <c r="KJT846" s="120"/>
      <c r="KJU846" s="120"/>
      <c r="KJV846" s="120"/>
      <c r="KJW846" s="120"/>
      <c r="KJX846" s="120"/>
      <c r="KJY846" s="120"/>
      <c r="KJZ846" s="120"/>
      <c r="KKA846" s="120"/>
      <c r="KKB846" s="120"/>
      <c r="KKC846" s="120"/>
      <c r="KKD846" s="120"/>
      <c r="KKE846" s="120"/>
      <c r="KKF846" s="120"/>
      <c r="KKG846" s="120"/>
      <c r="KKH846" s="120"/>
      <c r="KKI846" s="120"/>
      <c r="KKJ846" s="120"/>
      <c r="KKK846" s="120"/>
      <c r="KKL846" s="120"/>
      <c r="KKM846" s="120"/>
      <c r="KKN846" s="120"/>
      <c r="KKO846" s="120"/>
      <c r="KKP846" s="120"/>
      <c r="KKQ846" s="120"/>
      <c r="KKR846" s="120"/>
      <c r="KKS846" s="120"/>
      <c r="KKT846" s="120"/>
      <c r="KKU846" s="120"/>
      <c r="KKV846" s="120"/>
      <c r="KKW846" s="120"/>
      <c r="KKX846" s="120"/>
      <c r="KKY846" s="120"/>
      <c r="KKZ846" s="120"/>
      <c r="KLA846" s="120"/>
      <c r="KLB846" s="120"/>
      <c r="KLC846" s="120"/>
      <c r="KLD846" s="120"/>
      <c r="KLE846" s="120"/>
      <c r="KLF846" s="120"/>
      <c r="KLG846" s="120"/>
      <c r="KLH846" s="120"/>
      <c r="KLI846" s="120"/>
      <c r="KLJ846" s="120"/>
      <c r="KLK846" s="120"/>
      <c r="KLL846" s="120"/>
      <c r="KLM846" s="120"/>
      <c r="KLN846" s="120"/>
      <c r="KLO846" s="120"/>
      <c r="KLP846" s="120"/>
      <c r="KLQ846" s="120"/>
      <c r="KLR846" s="120"/>
      <c r="KLS846" s="120"/>
      <c r="KLT846" s="120"/>
      <c r="KLU846" s="120"/>
      <c r="KLV846" s="120"/>
      <c r="KLW846" s="120"/>
      <c r="KLX846" s="120"/>
      <c r="KLY846" s="120"/>
      <c r="KLZ846" s="120"/>
      <c r="KMA846" s="120"/>
      <c r="KMB846" s="120"/>
      <c r="KMC846" s="120"/>
      <c r="KMD846" s="120"/>
      <c r="KME846" s="120"/>
      <c r="KMF846" s="120"/>
      <c r="KMG846" s="120"/>
      <c r="KMH846" s="120"/>
      <c r="KMI846" s="120"/>
      <c r="KMJ846" s="120"/>
      <c r="KMK846" s="120"/>
      <c r="KML846" s="120"/>
      <c r="KMM846" s="120"/>
      <c r="KMN846" s="120"/>
      <c r="KMO846" s="120"/>
      <c r="KMP846" s="120"/>
      <c r="KMQ846" s="120"/>
      <c r="KMR846" s="120"/>
      <c r="KMS846" s="120"/>
      <c r="KMT846" s="120"/>
      <c r="KMU846" s="120"/>
      <c r="KMV846" s="120"/>
      <c r="KMW846" s="120"/>
      <c r="KMX846" s="120"/>
      <c r="KMY846" s="120"/>
      <c r="KMZ846" s="120"/>
      <c r="KNA846" s="120"/>
      <c r="KNB846" s="120"/>
      <c r="KNC846" s="120"/>
      <c r="KND846" s="120"/>
      <c r="KNE846" s="120"/>
      <c r="KNF846" s="120"/>
      <c r="KNG846" s="120"/>
      <c r="KNH846" s="120"/>
      <c r="KNI846" s="120"/>
      <c r="KNJ846" s="120"/>
      <c r="KNK846" s="120"/>
      <c r="KNL846" s="120"/>
      <c r="KNM846" s="120"/>
      <c r="KNN846" s="120"/>
      <c r="KNO846" s="120"/>
      <c r="KNP846" s="120"/>
      <c r="KNQ846" s="120"/>
      <c r="KNR846" s="120"/>
      <c r="KNS846" s="120"/>
      <c r="KNT846" s="120"/>
      <c r="KNU846" s="120"/>
      <c r="KNV846" s="120"/>
      <c r="KNW846" s="120"/>
      <c r="KNX846" s="120"/>
      <c r="KNY846" s="120"/>
      <c r="KNZ846" s="120"/>
      <c r="KOA846" s="120"/>
      <c r="KOB846" s="120"/>
      <c r="KOC846" s="120"/>
      <c r="KOD846" s="120"/>
      <c r="KOE846" s="120"/>
      <c r="KOF846" s="120"/>
      <c r="KOG846" s="120"/>
      <c r="KOH846" s="120"/>
      <c r="KOI846" s="120"/>
      <c r="KOJ846" s="120"/>
      <c r="KOK846" s="120"/>
      <c r="KOL846" s="120"/>
      <c r="KOM846" s="120"/>
      <c r="KON846" s="120"/>
      <c r="KOO846" s="120"/>
      <c r="KOP846" s="120"/>
      <c r="KOQ846" s="120"/>
      <c r="KOR846" s="120"/>
      <c r="KOS846" s="120"/>
      <c r="KOT846" s="120"/>
      <c r="KOU846" s="120"/>
      <c r="KOV846" s="120"/>
      <c r="KOW846" s="120"/>
      <c r="KOX846" s="120"/>
      <c r="KOY846" s="120"/>
      <c r="KOZ846" s="120"/>
      <c r="KPA846" s="120"/>
      <c r="KPB846" s="120"/>
      <c r="KPC846" s="120"/>
      <c r="KPD846" s="120"/>
      <c r="KPE846" s="120"/>
      <c r="KPF846" s="120"/>
      <c r="KPG846" s="120"/>
      <c r="KPH846" s="120"/>
      <c r="KPI846" s="120"/>
      <c r="KPJ846" s="120"/>
      <c r="KPK846" s="120"/>
      <c r="KPL846" s="120"/>
      <c r="KPM846" s="120"/>
      <c r="KPN846" s="120"/>
      <c r="KPO846" s="120"/>
      <c r="KPP846" s="120"/>
      <c r="KPQ846" s="120"/>
      <c r="KPR846" s="120"/>
      <c r="KPS846" s="120"/>
      <c r="KPT846" s="120"/>
      <c r="KPU846" s="120"/>
      <c r="KPV846" s="120"/>
      <c r="KPW846" s="120"/>
      <c r="KPX846" s="120"/>
      <c r="KPY846" s="120"/>
      <c r="KPZ846" s="120"/>
      <c r="KQA846" s="120"/>
      <c r="KQB846" s="120"/>
      <c r="KQC846" s="120"/>
      <c r="KQD846" s="120"/>
      <c r="KQE846" s="120"/>
      <c r="KQF846" s="120"/>
      <c r="KQG846" s="120"/>
      <c r="KQH846" s="120"/>
      <c r="KQI846" s="120"/>
      <c r="KQJ846" s="120"/>
      <c r="KQK846" s="120"/>
      <c r="KQL846" s="120"/>
      <c r="KQM846" s="120"/>
      <c r="KQN846" s="120"/>
      <c r="KQO846" s="120"/>
      <c r="KQP846" s="120"/>
      <c r="KQQ846" s="120"/>
      <c r="KQR846" s="120"/>
      <c r="KQS846" s="120"/>
      <c r="KQT846" s="120"/>
      <c r="KQU846" s="120"/>
      <c r="KQV846" s="120"/>
      <c r="KQW846" s="120"/>
      <c r="KQX846" s="120"/>
      <c r="KQY846" s="120"/>
      <c r="KQZ846" s="120"/>
      <c r="KRA846" s="120"/>
      <c r="KRB846" s="120"/>
      <c r="KRC846" s="120"/>
      <c r="KRD846" s="120"/>
      <c r="KRE846" s="120"/>
      <c r="KRF846" s="120"/>
      <c r="KRG846" s="120"/>
      <c r="KRH846" s="120"/>
      <c r="KRI846" s="120"/>
      <c r="KRJ846" s="120"/>
      <c r="KRK846" s="120"/>
      <c r="KRL846" s="120"/>
      <c r="KRM846" s="120"/>
      <c r="KRN846" s="120"/>
      <c r="KRO846" s="120"/>
      <c r="KRP846" s="120"/>
      <c r="KRQ846" s="120"/>
      <c r="KRR846" s="120"/>
      <c r="KRS846" s="120"/>
      <c r="KRT846" s="120"/>
      <c r="KRU846" s="120"/>
      <c r="KRV846" s="120"/>
      <c r="KRW846" s="120"/>
      <c r="KRX846" s="120"/>
      <c r="KRY846" s="120"/>
      <c r="KRZ846" s="120"/>
      <c r="KSA846" s="120"/>
      <c r="KSB846" s="120"/>
      <c r="KSC846" s="120"/>
      <c r="KSD846" s="120"/>
      <c r="KSE846" s="120"/>
      <c r="KSF846" s="120"/>
      <c r="KSG846" s="120"/>
      <c r="KSH846" s="120"/>
      <c r="KSI846" s="120"/>
      <c r="KSJ846" s="120"/>
      <c r="KSK846" s="120"/>
      <c r="KSL846" s="120"/>
      <c r="KSM846" s="120"/>
      <c r="KSN846" s="120"/>
      <c r="KSO846" s="120"/>
      <c r="KSP846" s="120"/>
      <c r="KSQ846" s="120"/>
      <c r="KSR846" s="120"/>
      <c r="KSS846" s="120"/>
      <c r="KST846" s="120"/>
      <c r="KSU846" s="120"/>
      <c r="KSV846" s="120"/>
      <c r="KSW846" s="120"/>
      <c r="KSX846" s="120"/>
      <c r="KSY846" s="120"/>
      <c r="KSZ846" s="120"/>
      <c r="KTA846" s="120"/>
      <c r="KTB846" s="120"/>
      <c r="KTC846" s="120"/>
      <c r="KTD846" s="120"/>
      <c r="KTE846" s="120"/>
      <c r="KTF846" s="120"/>
      <c r="KTG846" s="120"/>
      <c r="KTH846" s="120"/>
      <c r="KTI846" s="120"/>
      <c r="KTJ846" s="120"/>
      <c r="KTK846" s="120"/>
      <c r="KTL846" s="120"/>
      <c r="KTM846" s="120"/>
      <c r="KTN846" s="120"/>
      <c r="KTO846" s="120"/>
      <c r="KTP846" s="120"/>
      <c r="KTQ846" s="120"/>
      <c r="KTR846" s="120"/>
      <c r="KTS846" s="120"/>
      <c r="KTT846" s="120"/>
      <c r="KTU846" s="120"/>
      <c r="KTV846" s="120"/>
      <c r="KTW846" s="120"/>
      <c r="KTX846" s="120"/>
      <c r="KTY846" s="120"/>
      <c r="KTZ846" s="120"/>
      <c r="KUA846" s="120"/>
      <c r="KUB846" s="120"/>
      <c r="KUC846" s="120"/>
      <c r="KUD846" s="120"/>
      <c r="KUE846" s="120"/>
      <c r="KUF846" s="120"/>
      <c r="KUG846" s="120"/>
      <c r="KUH846" s="120"/>
      <c r="KUI846" s="120"/>
      <c r="KUJ846" s="120"/>
      <c r="KUK846" s="120"/>
      <c r="KUL846" s="120"/>
      <c r="KUM846" s="120"/>
      <c r="KUN846" s="120"/>
      <c r="KUO846" s="120"/>
      <c r="KUP846" s="120"/>
      <c r="KUQ846" s="120"/>
      <c r="KUR846" s="120"/>
      <c r="KUS846" s="120"/>
      <c r="KUT846" s="120"/>
      <c r="KUU846" s="120"/>
      <c r="KUV846" s="120"/>
      <c r="KUW846" s="120"/>
      <c r="KUX846" s="120"/>
      <c r="KUY846" s="120"/>
      <c r="KUZ846" s="120"/>
      <c r="KVA846" s="120"/>
      <c r="KVB846" s="120"/>
      <c r="KVC846" s="120"/>
      <c r="KVD846" s="120"/>
      <c r="KVE846" s="120"/>
      <c r="KVF846" s="120"/>
      <c r="KVG846" s="120"/>
      <c r="KVH846" s="120"/>
      <c r="KVI846" s="120"/>
      <c r="KVJ846" s="120"/>
      <c r="KVK846" s="120"/>
      <c r="KVL846" s="120"/>
      <c r="KVM846" s="120"/>
      <c r="KVN846" s="120"/>
      <c r="KVO846" s="120"/>
      <c r="KVP846" s="120"/>
      <c r="KVQ846" s="120"/>
      <c r="KVR846" s="120"/>
      <c r="KVS846" s="120"/>
      <c r="KVT846" s="120"/>
      <c r="KVU846" s="120"/>
      <c r="KVV846" s="120"/>
      <c r="KVW846" s="120"/>
      <c r="KVX846" s="120"/>
      <c r="KVY846" s="120"/>
      <c r="KVZ846" s="120"/>
      <c r="KWA846" s="120"/>
      <c r="KWB846" s="120"/>
      <c r="KWC846" s="120"/>
      <c r="KWD846" s="120"/>
      <c r="KWE846" s="120"/>
      <c r="KWF846" s="120"/>
      <c r="KWG846" s="120"/>
      <c r="KWH846" s="120"/>
      <c r="KWI846" s="120"/>
      <c r="KWJ846" s="120"/>
      <c r="KWK846" s="120"/>
      <c r="KWL846" s="120"/>
      <c r="KWM846" s="120"/>
      <c r="KWN846" s="120"/>
      <c r="KWO846" s="120"/>
      <c r="KWP846" s="120"/>
      <c r="KWQ846" s="120"/>
      <c r="KWR846" s="120"/>
      <c r="KWS846" s="120"/>
      <c r="KWT846" s="120"/>
      <c r="KWU846" s="120"/>
      <c r="KWV846" s="120"/>
      <c r="KWW846" s="120"/>
      <c r="KWX846" s="120"/>
      <c r="KWY846" s="120"/>
      <c r="KWZ846" s="120"/>
      <c r="KXA846" s="120"/>
      <c r="KXB846" s="120"/>
      <c r="KXC846" s="120"/>
      <c r="KXD846" s="120"/>
      <c r="KXE846" s="120"/>
      <c r="KXF846" s="120"/>
      <c r="KXG846" s="120"/>
      <c r="KXH846" s="120"/>
      <c r="KXI846" s="120"/>
      <c r="KXJ846" s="120"/>
      <c r="KXK846" s="120"/>
      <c r="KXL846" s="120"/>
      <c r="KXM846" s="120"/>
      <c r="KXN846" s="120"/>
      <c r="KXO846" s="120"/>
      <c r="KXP846" s="120"/>
      <c r="KXQ846" s="120"/>
      <c r="KXR846" s="120"/>
      <c r="KXS846" s="120"/>
      <c r="KXT846" s="120"/>
      <c r="KXU846" s="120"/>
      <c r="KXV846" s="120"/>
      <c r="KXW846" s="120"/>
      <c r="KXX846" s="120"/>
      <c r="KXY846" s="120"/>
      <c r="KXZ846" s="120"/>
      <c r="KYA846" s="120"/>
      <c r="KYB846" s="120"/>
      <c r="KYC846" s="120"/>
      <c r="KYD846" s="120"/>
      <c r="KYE846" s="120"/>
      <c r="KYF846" s="120"/>
      <c r="KYG846" s="120"/>
      <c r="KYH846" s="120"/>
      <c r="KYI846" s="120"/>
      <c r="KYJ846" s="120"/>
      <c r="KYK846" s="120"/>
      <c r="KYL846" s="120"/>
      <c r="KYM846" s="120"/>
      <c r="KYN846" s="120"/>
      <c r="KYO846" s="120"/>
      <c r="KYP846" s="120"/>
      <c r="KYQ846" s="120"/>
      <c r="KYR846" s="120"/>
      <c r="KYS846" s="120"/>
      <c r="KYT846" s="120"/>
      <c r="KYU846" s="120"/>
      <c r="KYV846" s="120"/>
      <c r="KYW846" s="120"/>
      <c r="KYX846" s="120"/>
      <c r="KYY846" s="120"/>
      <c r="KYZ846" s="120"/>
      <c r="KZA846" s="120"/>
      <c r="KZB846" s="120"/>
      <c r="KZC846" s="120"/>
      <c r="KZD846" s="120"/>
      <c r="KZE846" s="120"/>
      <c r="KZF846" s="120"/>
      <c r="KZG846" s="120"/>
      <c r="KZH846" s="120"/>
      <c r="KZI846" s="120"/>
      <c r="KZJ846" s="120"/>
      <c r="KZK846" s="120"/>
      <c r="KZL846" s="120"/>
      <c r="KZM846" s="120"/>
      <c r="KZN846" s="120"/>
      <c r="KZO846" s="120"/>
      <c r="KZP846" s="120"/>
      <c r="KZQ846" s="120"/>
      <c r="KZR846" s="120"/>
      <c r="KZS846" s="120"/>
      <c r="KZT846" s="120"/>
      <c r="KZU846" s="120"/>
      <c r="KZV846" s="120"/>
      <c r="KZW846" s="120"/>
      <c r="KZX846" s="120"/>
      <c r="KZY846" s="120"/>
      <c r="KZZ846" s="120"/>
      <c r="LAA846" s="120"/>
      <c r="LAB846" s="120"/>
      <c r="LAC846" s="120"/>
      <c r="LAD846" s="120"/>
      <c r="LAE846" s="120"/>
      <c r="LAF846" s="120"/>
      <c r="LAG846" s="120"/>
      <c r="LAH846" s="120"/>
      <c r="LAI846" s="120"/>
      <c r="LAJ846" s="120"/>
      <c r="LAK846" s="120"/>
      <c r="LAL846" s="120"/>
      <c r="LAM846" s="120"/>
      <c r="LAN846" s="120"/>
      <c r="LAO846" s="120"/>
      <c r="LAP846" s="120"/>
      <c r="LAQ846" s="120"/>
      <c r="LAR846" s="120"/>
      <c r="LAS846" s="120"/>
      <c r="LAT846" s="120"/>
      <c r="LAU846" s="120"/>
      <c r="LAV846" s="120"/>
      <c r="LAW846" s="120"/>
      <c r="LAX846" s="120"/>
      <c r="LAY846" s="120"/>
      <c r="LAZ846" s="120"/>
      <c r="LBA846" s="120"/>
      <c r="LBB846" s="120"/>
      <c r="LBC846" s="120"/>
      <c r="LBD846" s="120"/>
      <c r="LBE846" s="120"/>
      <c r="LBF846" s="120"/>
      <c r="LBG846" s="120"/>
      <c r="LBH846" s="120"/>
      <c r="LBI846" s="120"/>
      <c r="LBJ846" s="120"/>
      <c r="LBK846" s="120"/>
      <c r="LBL846" s="120"/>
      <c r="LBM846" s="120"/>
      <c r="LBN846" s="120"/>
      <c r="LBO846" s="120"/>
      <c r="LBP846" s="120"/>
      <c r="LBQ846" s="120"/>
      <c r="LBR846" s="120"/>
      <c r="LBS846" s="120"/>
      <c r="LBT846" s="120"/>
      <c r="LBU846" s="120"/>
      <c r="LBV846" s="120"/>
      <c r="LBW846" s="120"/>
      <c r="LBX846" s="120"/>
      <c r="LBY846" s="120"/>
      <c r="LBZ846" s="120"/>
      <c r="LCA846" s="120"/>
      <c r="LCB846" s="120"/>
      <c r="LCC846" s="120"/>
      <c r="LCD846" s="120"/>
      <c r="LCE846" s="120"/>
      <c r="LCF846" s="120"/>
      <c r="LCG846" s="120"/>
      <c r="LCH846" s="120"/>
      <c r="LCI846" s="120"/>
      <c r="LCJ846" s="120"/>
      <c r="LCK846" s="120"/>
      <c r="LCL846" s="120"/>
      <c r="LCM846" s="120"/>
      <c r="LCN846" s="120"/>
      <c r="LCO846" s="120"/>
      <c r="LCP846" s="120"/>
      <c r="LCQ846" s="120"/>
      <c r="LCR846" s="120"/>
      <c r="LCS846" s="120"/>
      <c r="LCT846" s="120"/>
      <c r="LCU846" s="120"/>
      <c r="LCV846" s="120"/>
      <c r="LCW846" s="120"/>
      <c r="LCX846" s="120"/>
      <c r="LCY846" s="120"/>
      <c r="LCZ846" s="120"/>
      <c r="LDA846" s="120"/>
      <c r="LDB846" s="120"/>
      <c r="LDC846" s="120"/>
      <c r="LDD846" s="120"/>
      <c r="LDE846" s="120"/>
      <c r="LDF846" s="120"/>
      <c r="LDG846" s="120"/>
      <c r="LDH846" s="120"/>
      <c r="LDI846" s="120"/>
      <c r="LDJ846" s="120"/>
      <c r="LDK846" s="120"/>
      <c r="LDL846" s="120"/>
      <c r="LDM846" s="120"/>
      <c r="LDN846" s="120"/>
      <c r="LDO846" s="120"/>
      <c r="LDP846" s="120"/>
      <c r="LDQ846" s="120"/>
      <c r="LDR846" s="120"/>
      <c r="LDS846" s="120"/>
      <c r="LDT846" s="120"/>
      <c r="LDU846" s="120"/>
      <c r="LDV846" s="120"/>
      <c r="LDW846" s="120"/>
      <c r="LDX846" s="120"/>
      <c r="LDY846" s="120"/>
      <c r="LDZ846" s="120"/>
      <c r="LEA846" s="120"/>
      <c r="LEB846" s="120"/>
      <c r="LEC846" s="120"/>
      <c r="LED846" s="120"/>
      <c r="LEE846" s="120"/>
      <c r="LEF846" s="120"/>
      <c r="LEG846" s="120"/>
      <c r="LEH846" s="120"/>
      <c r="LEI846" s="120"/>
      <c r="LEJ846" s="120"/>
      <c r="LEK846" s="120"/>
      <c r="LEL846" s="120"/>
      <c r="LEM846" s="120"/>
      <c r="LEN846" s="120"/>
      <c r="LEO846" s="120"/>
      <c r="LEP846" s="120"/>
      <c r="LEQ846" s="120"/>
      <c r="LER846" s="120"/>
      <c r="LES846" s="120"/>
      <c r="LET846" s="120"/>
      <c r="LEU846" s="120"/>
      <c r="LEV846" s="120"/>
      <c r="LEW846" s="120"/>
      <c r="LEX846" s="120"/>
      <c r="LEY846" s="120"/>
      <c r="LEZ846" s="120"/>
      <c r="LFA846" s="120"/>
      <c r="LFB846" s="120"/>
      <c r="LFC846" s="120"/>
      <c r="LFD846" s="120"/>
      <c r="LFE846" s="120"/>
      <c r="LFF846" s="120"/>
      <c r="LFG846" s="120"/>
      <c r="LFH846" s="120"/>
      <c r="LFI846" s="120"/>
      <c r="LFJ846" s="120"/>
      <c r="LFK846" s="120"/>
      <c r="LFL846" s="120"/>
      <c r="LFM846" s="120"/>
      <c r="LFN846" s="120"/>
      <c r="LFO846" s="120"/>
      <c r="LFP846" s="120"/>
      <c r="LFQ846" s="120"/>
      <c r="LFR846" s="120"/>
      <c r="LFS846" s="120"/>
      <c r="LFT846" s="120"/>
      <c r="LFU846" s="120"/>
      <c r="LFV846" s="120"/>
      <c r="LFW846" s="120"/>
      <c r="LFX846" s="120"/>
      <c r="LFY846" s="120"/>
      <c r="LFZ846" s="120"/>
      <c r="LGA846" s="120"/>
      <c r="LGB846" s="120"/>
      <c r="LGC846" s="120"/>
      <c r="LGD846" s="120"/>
      <c r="LGE846" s="120"/>
      <c r="LGF846" s="120"/>
      <c r="LGG846" s="120"/>
      <c r="LGH846" s="120"/>
      <c r="LGI846" s="120"/>
      <c r="LGJ846" s="120"/>
      <c r="LGK846" s="120"/>
      <c r="LGL846" s="120"/>
      <c r="LGM846" s="120"/>
      <c r="LGN846" s="120"/>
      <c r="LGO846" s="120"/>
      <c r="LGP846" s="120"/>
      <c r="LGQ846" s="120"/>
      <c r="LGR846" s="120"/>
      <c r="LGS846" s="120"/>
      <c r="LGT846" s="120"/>
      <c r="LGU846" s="120"/>
      <c r="LGV846" s="120"/>
      <c r="LGW846" s="120"/>
      <c r="LGX846" s="120"/>
      <c r="LGY846" s="120"/>
      <c r="LGZ846" s="120"/>
      <c r="LHA846" s="120"/>
      <c r="LHB846" s="120"/>
      <c r="LHC846" s="120"/>
      <c r="LHD846" s="120"/>
      <c r="LHE846" s="120"/>
      <c r="LHF846" s="120"/>
      <c r="LHG846" s="120"/>
      <c r="LHH846" s="120"/>
      <c r="LHI846" s="120"/>
      <c r="LHJ846" s="120"/>
      <c r="LHK846" s="120"/>
      <c r="LHL846" s="120"/>
      <c r="LHM846" s="120"/>
      <c r="LHN846" s="120"/>
      <c r="LHO846" s="120"/>
      <c r="LHP846" s="120"/>
      <c r="LHQ846" s="120"/>
      <c r="LHR846" s="120"/>
      <c r="LHS846" s="120"/>
      <c r="LHT846" s="120"/>
      <c r="LHU846" s="120"/>
      <c r="LHV846" s="120"/>
      <c r="LHW846" s="120"/>
      <c r="LHX846" s="120"/>
      <c r="LHY846" s="120"/>
      <c r="LHZ846" s="120"/>
      <c r="LIA846" s="120"/>
      <c r="LIB846" s="120"/>
      <c r="LIC846" s="120"/>
      <c r="LID846" s="120"/>
      <c r="LIE846" s="120"/>
      <c r="LIF846" s="120"/>
      <c r="LIG846" s="120"/>
      <c r="LIH846" s="120"/>
      <c r="LII846" s="120"/>
      <c r="LIJ846" s="120"/>
      <c r="LIK846" s="120"/>
      <c r="LIL846" s="120"/>
      <c r="LIM846" s="120"/>
      <c r="LIN846" s="120"/>
      <c r="LIO846" s="120"/>
      <c r="LIP846" s="120"/>
      <c r="LIQ846" s="120"/>
      <c r="LIR846" s="120"/>
      <c r="LIS846" s="120"/>
      <c r="LIT846" s="120"/>
      <c r="LIU846" s="120"/>
      <c r="LIV846" s="120"/>
      <c r="LIW846" s="120"/>
      <c r="LIX846" s="120"/>
      <c r="LIY846" s="120"/>
      <c r="LIZ846" s="120"/>
      <c r="LJA846" s="120"/>
      <c r="LJB846" s="120"/>
      <c r="LJC846" s="120"/>
      <c r="LJD846" s="120"/>
      <c r="LJE846" s="120"/>
      <c r="LJF846" s="120"/>
      <c r="LJG846" s="120"/>
      <c r="LJH846" s="120"/>
      <c r="LJI846" s="120"/>
      <c r="LJJ846" s="120"/>
      <c r="LJK846" s="120"/>
      <c r="LJL846" s="120"/>
      <c r="LJM846" s="120"/>
      <c r="LJN846" s="120"/>
      <c r="LJO846" s="120"/>
      <c r="LJP846" s="120"/>
      <c r="LJQ846" s="120"/>
      <c r="LJR846" s="120"/>
      <c r="LJS846" s="120"/>
      <c r="LJT846" s="120"/>
      <c r="LJU846" s="120"/>
      <c r="LJV846" s="120"/>
      <c r="LJW846" s="120"/>
      <c r="LJX846" s="120"/>
      <c r="LJY846" s="120"/>
      <c r="LJZ846" s="120"/>
      <c r="LKA846" s="120"/>
      <c r="LKB846" s="120"/>
      <c r="LKC846" s="120"/>
      <c r="LKD846" s="120"/>
      <c r="LKE846" s="120"/>
      <c r="LKF846" s="120"/>
      <c r="LKG846" s="120"/>
      <c r="LKH846" s="120"/>
      <c r="LKI846" s="120"/>
      <c r="LKJ846" s="120"/>
      <c r="LKK846" s="120"/>
      <c r="LKL846" s="120"/>
      <c r="LKM846" s="120"/>
      <c r="LKN846" s="120"/>
      <c r="LKO846" s="120"/>
      <c r="LKP846" s="120"/>
      <c r="LKQ846" s="120"/>
      <c r="LKR846" s="120"/>
      <c r="LKS846" s="120"/>
      <c r="LKT846" s="120"/>
      <c r="LKU846" s="120"/>
      <c r="LKV846" s="120"/>
      <c r="LKW846" s="120"/>
      <c r="LKX846" s="120"/>
      <c r="LKY846" s="120"/>
      <c r="LKZ846" s="120"/>
      <c r="LLA846" s="120"/>
      <c r="LLB846" s="120"/>
      <c r="LLC846" s="120"/>
      <c r="LLD846" s="120"/>
      <c r="LLE846" s="120"/>
      <c r="LLF846" s="120"/>
      <c r="LLG846" s="120"/>
      <c r="LLH846" s="120"/>
      <c r="LLI846" s="120"/>
      <c r="LLJ846" s="120"/>
      <c r="LLK846" s="120"/>
      <c r="LLL846" s="120"/>
      <c r="LLM846" s="120"/>
      <c r="LLN846" s="120"/>
      <c r="LLO846" s="120"/>
      <c r="LLP846" s="120"/>
      <c r="LLQ846" s="120"/>
      <c r="LLR846" s="120"/>
      <c r="LLS846" s="120"/>
      <c r="LLT846" s="120"/>
      <c r="LLU846" s="120"/>
      <c r="LLV846" s="120"/>
      <c r="LLW846" s="120"/>
      <c r="LLX846" s="120"/>
      <c r="LLY846" s="120"/>
      <c r="LLZ846" s="120"/>
      <c r="LMA846" s="120"/>
      <c r="LMB846" s="120"/>
      <c r="LMC846" s="120"/>
      <c r="LMD846" s="120"/>
      <c r="LME846" s="120"/>
      <c r="LMF846" s="120"/>
      <c r="LMG846" s="120"/>
      <c r="LMH846" s="120"/>
      <c r="LMI846" s="120"/>
      <c r="LMJ846" s="120"/>
      <c r="LMK846" s="120"/>
      <c r="LML846" s="120"/>
      <c r="LMM846" s="120"/>
      <c r="LMN846" s="120"/>
      <c r="LMO846" s="120"/>
      <c r="LMP846" s="120"/>
      <c r="LMQ846" s="120"/>
      <c r="LMR846" s="120"/>
      <c r="LMS846" s="120"/>
      <c r="LMT846" s="120"/>
      <c r="LMU846" s="120"/>
      <c r="LMV846" s="120"/>
      <c r="LMW846" s="120"/>
      <c r="LMX846" s="120"/>
      <c r="LMY846" s="120"/>
      <c r="LMZ846" s="120"/>
      <c r="LNA846" s="120"/>
      <c r="LNB846" s="120"/>
      <c r="LNC846" s="120"/>
      <c r="LND846" s="120"/>
      <c r="LNE846" s="120"/>
      <c r="LNF846" s="120"/>
      <c r="LNG846" s="120"/>
      <c r="LNH846" s="120"/>
      <c r="LNI846" s="120"/>
      <c r="LNJ846" s="120"/>
      <c r="LNK846" s="120"/>
      <c r="LNL846" s="120"/>
      <c r="LNM846" s="120"/>
      <c r="LNN846" s="120"/>
      <c r="LNO846" s="120"/>
      <c r="LNP846" s="120"/>
      <c r="LNQ846" s="120"/>
      <c r="LNR846" s="120"/>
      <c r="LNS846" s="120"/>
      <c r="LNT846" s="120"/>
      <c r="LNU846" s="120"/>
      <c r="LNV846" s="120"/>
      <c r="LNW846" s="120"/>
      <c r="LNX846" s="120"/>
      <c r="LNY846" s="120"/>
      <c r="LNZ846" s="120"/>
      <c r="LOA846" s="120"/>
      <c r="LOB846" s="120"/>
      <c r="LOC846" s="120"/>
      <c r="LOD846" s="120"/>
      <c r="LOE846" s="120"/>
      <c r="LOF846" s="120"/>
      <c r="LOG846" s="120"/>
      <c r="LOH846" s="120"/>
      <c r="LOI846" s="120"/>
      <c r="LOJ846" s="120"/>
      <c r="LOK846" s="120"/>
      <c r="LOL846" s="120"/>
      <c r="LOM846" s="120"/>
      <c r="LON846" s="120"/>
      <c r="LOO846" s="120"/>
      <c r="LOP846" s="120"/>
      <c r="LOQ846" s="120"/>
      <c r="LOR846" s="120"/>
      <c r="LOS846" s="120"/>
      <c r="LOT846" s="120"/>
      <c r="LOU846" s="120"/>
      <c r="LOV846" s="120"/>
      <c r="LOW846" s="120"/>
      <c r="LOX846" s="120"/>
      <c r="LOY846" s="120"/>
      <c r="LOZ846" s="120"/>
      <c r="LPA846" s="120"/>
      <c r="LPB846" s="120"/>
      <c r="LPC846" s="120"/>
      <c r="LPD846" s="120"/>
      <c r="LPE846" s="120"/>
      <c r="LPF846" s="120"/>
      <c r="LPG846" s="120"/>
      <c r="LPH846" s="120"/>
      <c r="LPI846" s="120"/>
      <c r="LPJ846" s="120"/>
      <c r="LPK846" s="120"/>
      <c r="LPL846" s="120"/>
      <c r="LPM846" s="120"/>
      <c r="LPN846" s="120"/>
      <c r="LPO846" s="120"/>
      <c r="LPP846" s="120"/>
      <c r="LPQ846" s="120"/>
      <c r="LPR846" s="120"/>
      <c r="LPS846" s="120"/>
      <c r="LPT846" s="120"/>
      <c r="LPU846" s="120"/>
      <c r="LPV846" s="120"/>
      <c r="LPW846" s="120"/>
      <c r="LPX846" s="120"/>
      <c r="LPY846" s="120"/>
      <c r="LPZ846" s="120"/>
      <c r="LQA846" s="120"/>
      <c r="LQB846" s="120"/>
      <c r="LQC846" s="120"/>
      <c r="LQD846" s="120"/>
      <c r="LQE846" s="120"/>
      <c r="LQF846" s="120"/>
      <c r="LQG846" s="120"/>
      <c r="LQH846" s="120"/>
      <c r="LQI846" s="120"/>
      <c r="LQJ846" s="120"/>
      <c r="LQK846" s="120"/>
      <c r="LQL846" s="120"/>
      <c r="LQM846" s="120"/>
      <c r="LQN846" s="120"/>
      <c r="LQO846" s="120"/>
      <c r="LQP846" s="120"/>
      <c r="LQQ846" s="120"/>
      <c r="LQR846" s="120"/>
      <c r="LQS846" s="120"/>
      <c r="LQT846" s="120"/>
      <c r="LQU846" s="120"/>
      <c r="LQV846" s="120"/>
      <c r="LQW846" s="120"/>
      <c r="LQX846" s="120"/>
      <c r="LQY846" s="120"/>
      <c r="LQZ846" s="120"/>
      <c r="LRA846" s="120"/>
      <c r="LRB846" s="120"/>
      <c r="LRC846" s="120"/>
      <c r="LRD846" s="120"/>
      <c r="LRE846" s="120"/>
      <c r="LRF846" s="120"/>
      <c r="LRG846" s="120"/>
      <c r="LRH846" s="120"/>
      <c r="LRI846" s="120"/>
      <c r="LRJ846" s="120"/>
      <c r="LRK846" s="120"/>
      <c r="LRL846" s="120"/>
      <c r="LRM846" s="120"/>
      <c r="LRN846" s="120"/>
      <c r="LRO846" s="120"/>
      <c r="LRP846" s="120"/>
      <c r="LRQ846" s="120"/>
      <c r="LRR846" s="120"/>
      <c r="LRS846" s="120"/>
      <c r="LRT846" s="120"/>
      <c r="LRU846" s="120"/>
      <c r="LRV846" s="120"/>
      <c r="LRW846" s="120"/>
      <c r="LRX846" s="120"/>
      <c r="LRY846" s="120"/>
      <c r="LRZ846" s="120"/>
      <c r="LSA846" s="120"/>
      <c r="LSB846" s="120"/>
      <c r="LSC846" s="120"/>
      <c r="LSD846" s="120"/>
      <c r="LSE846" s="120"/>
      <c r="LSF846" s="120"/>
      <c r="LSG846" s="120"/>
      <c r="LSH846" s="120"/>
      <c r="LSI846" s="120"/>
      <c r="LSJ846" s="120"/>
      <c r="LSK846" s="120"/>
      <c r="LSL846" s="120"/>
      <c r="LSM846" s="120"/>
      <c r="LSN846" s="120"/>
      <c r="LSO846" s="120"/>
      <c r="LSP846" s="120"/>
      <c r="LSQ846" s="120"/>
      <c r="LSR846" s="120"/>
      <c r="LSS846" s="120"/>
      <c r="LST846" s="120"/>
      <c r="LSU846" s="120"/>
      <c r="LSV846" s="120"/>
      <c r="LSW846" s="120"/>
      <c r="LSX846" s="120"/>
      <c r="LSY846" s="120"/>
      <c r="LSZ846" s="120"/>
      <c r="LTA846" s="120"/>
      <c r="LTB846" s="120"/>
      <c r="LTC846" s="120"/>
      <c r="LTD846" s="120"/>
      <c r="LTE846" s="120"/>
      <c r="LTF846" s="120"/>
      <c r="LTG846" s="120"/>
      <c r="LTH846" s="120"/>
      <c r="LTI846" s="120"/>
      <c r="LTJ846" s="120"/>
      <c r="LTK846" s="120"/>
      <c r="LTL846" s="120"/>
      <c r="LTM846" s="120"/>
      <c r="LTN846" s="120"/>
      <c r="LTO846" s="120"/>
      <c r="LTP846" s="120"/>
      <c r="LTQ846" s="120"/>
      <c r="LTR846" s="120"/>
      <c r="LTS846" s="120"/>
      <c r="LTT846" s="120"/>
      <c r="LTU846" s="120"/>
      <c r="LTV846" s="120"/>
      <c r="LTW846" s="120"/>
      <c r="LTX846" s="120"/>
      <c r="LTY846" s="120"/>
      <c r="LTZ846" s="120"/>
      <c r="LUA846" s="120"/>
      <c r="LUB846" s="120"/>
      <c r="LUC846" s="120"/>
      <c r="LUD846" s="120"/>
      <c r="LUE846" s="120"/>
      <c r="LUF846" s="120"/>
      <c r="LUG846" s="120"/>
      <c r="LUH846" s="120"/>
      <c r="LUI846" s="120"/>
      <c r="LUJ846" s="120"/>
      <c r="LUK846" s="120"/>
      <c r="LUL846" s="120"/>
      <c r="LUM846" s="120"/>
      <c r="LUN846" s="120"/>
      <c r="LUO846" s="120"/>
      <c r="LUP846" s="120"/>
      <c r="LUQ846" s="120"/>
      <c r="LUR846" s="120"/>
      <c r="LUS846" s="120"/>
      <c r="LUT846" s="120"/>
      <c r="LUU846" s="120"/>
      <c r="LUV846" s="120"/>
      <c r="LUW846" s="120"/>
      <c r="LUX846" s="120"/>
      <c r="LUY846" s="120"/>
      <c r="LUZ846" s="120"/>
      <c r="LVA846" s="120"/>
      <c r="LVB846" s="120"/>
      <c r="LVC846" s="120"/>
      <c r="LVD846" s="120"/>
      <c r="LVE846" s="120"/>
      <c r="LVF846" s="120"/>
      <c r="LVG846" s="120"/>
      <c r="LVH846" s="120"/>
      <c r="LVI846" s="120"/>
      <c r="LVJ846" s="120"/>
      <c r="LVK846" s="120"/>
      <c r="LVL846" s="120"/>
      <c r="LVM846" s="120"/>
      <c r="LVN846" s="120"/>
      <c r="LVO846" s="120"/>
      <c r="LVP846" s="120"/>
      <c r="LVQ846" s="120"/>
      <c r="LVR846" s="120"/>
      <c r="LVS846" s="120"/>
      <c r="LVT846" s="120"/>
      <c r="LVU846" s="120"/>
      <c r="LVV846" s="120"/>
      <c r="LVW846" s="120"/>
      <c r="LVX846" s="120"/>
      <c r="LVY846" s="120"/>
      <c r="LVZ846" s="120"/>
      <c r="LWA846" s="120"/>
      <c r="LWB846" s="120"/>
      <c r="LWC846" s="120"/>
      <c r="LWD846" s="120"/>
      <c r="LWE846" s="120"/>
      <c r="LWF846" s="120"/>
      <c r="LWG846" s="120"/>
      <c r="LWH846" s="120"/>
      <c r="LWI846" s="120"/>
      <c r="LWJ846" s="120"/>
      <c r="LWK846" s="120"/>
      <c r="LWL846" s="120"/>
      <c r="LWM846" s="120"/>
      <c r="LWN846" s="120"/>
      <c r="LWO846" s="120"/>
      <c r="LWP846" s="120"/>
      <c r="LWQ846" s="120"/>
      <c r="LWR846" s="120"/>
      <c r="LWS846" s="120"/>
      <c r="LWT846" s="120"/>
      <c r="LWU846" s="120"/>
      <c r="LWV846" s="120"/>
      <c r="LWW846" s="120"/>
      <c r="LWX846" s="120"/>
      <c r="LWY846" s="120"/>
      <c r="LWZ846" s="120"/>
      <c r="LXA846" s="120"/>
      <c r="LXB846" s="120"/>
      <c r="LXC846" s="120"/>
      <c r="LXD846" s="120"/>
      <c r="LXE846" s="120"/>
      <c r="LXF846" s="120"/>
      <c r="LXG846" s="120"/>
      <c r="LXH846" s="120"/>
      <c r="LXI846" s="120"/>
      <c r="LXJ846" s="120"/>
      <c r="LXK846" s="120"/>
      <c r="LXL846" s="120"/>
      <c r="LXM846" s="120"/>
      <c r="LXN846" s="120"/>
      <c r="LXO846" s="120"/>
      <c r="LXP846" s="120"/>
      <c r="LXQ846" s="120"/>
      <c r="LXR846" s="120"/>
      <c r="LXS846" s="120"/>
      <c r="LXT846" s="120"/>
      <c r="LXU846" s="120"/>
      <c r="LXV846" s="120"/>
      <c r="LXW846" s="120"/>
      <c r="LXX846" s="120"/>
      <c r="LXY846" s="120"/>
      <c r="LXZ846" s="120"/>
      <c r="LYA846" s="120"/>
      <c r="LYB846" s="120"/>
      <c r="LYC846" s="120"/>
      <c r="LYD846" s="120"/>
      <c r="LYE846" s="120"/>
      <c r="LYF846" s="120"/>
      <c r="LYG846" s="120"/>
      <c r="LYH846" s="120"/>
      <c r="LYI846" s="120"/>
      <c r="LYJ846" s="120"/>
      <c r="LYK846" s="120"/>
      <c r="LYL846" s="120"/>
      <c r="LYM846" s="120"/>
      <c r="LYN846" s="120"/>
      <c r="LYO846" s="120"/>
      <c r="LYP846" s="120"/>
      <c r="LYQ846" s="120"/>
      <c r="LYR846" s="120"/>
      <c r="LYS846" s="120"/>
      <c r="LYT846" s="120"/>
      <c r="LYU846" s="120"/>
      <c r="LYV846" s="120"/>
      <c r="LYW846" s="120"/>
      <c r="LYX846" s="120"/>
      <c r="LYY846" s="120"/>
      <c r="LYZ846" s="120"/>
      <c r="LZA846" s="120"/>
      <c r="LZB846" s="120"/>
      <c r="LZC846" s="120"/>
      <c r="LZD846" s="120"/>
      <c r="LZE846" s="120"/>
      <c r="LZF846" s="120"/>
      <c r="LZG846" s="120"/>
      <c r="LZH846" s="120"/>
      <c r="LZI846" s="120"/>
      <c r="LZJ846" s="120"/>
      <c r="LZK846" s="120"/>
      <c r="LZL846" s="120"/>
      <c r="LZM846" s="120"/>
      <c r="LZN846" s="120"/>
      <c r="LZO846" s="120"/>
      <c r="LZP846" s="120"/>
      <c r="LZQ846" s="120"/>
      <c r="LZR846" s="120"/>
      <c r="LZS846" s="120"/>
      <c r="LZT846" s="120"/>
      <c r="LZU846" s="120"/>
      <c r="LZV846" s="120"/>
      <c r="LZW846" s="120"/>
      <c r="LZX846" s="120"/>
      <c r="LZY846" s="120"/>
      <c r="LZZ846" s="120"/>
      <c r="MAA846" s="120"/>
      <c r="MAB846" s="120"/>
      <c r="MAC846" s="120"/>
      <c r="MAD846" s="120"/>
      <c r="MAE846" s="120"/>
      <c r="MAF846" s="120"/>
      <c r="MAG846" s="120"/>
      <c r="MAH846" s="120"/>
      <c r="MAI846" s="120"/>
      <c r="MAJ846" s="120"/>
      <c r="MAK846" s="120"/>
      <c r="MAL846" s="120"/>
      <c r="MAM846" s="120"/>
      <c r="MAN846" s="120"/>
      <c r="MAO846" s="120"/>
      <c r="MAP846" s="120"/>
      <c r="MAQ846" s="120"/>
      <c r="MAR846" s="120"/>
      <c r="MAS846" s="120"/>
      <c r="MAT846" s="120"/>
      <c r="MAU846" s="120"/>
      <c r="MAV846" s="120"/>
      <c r="MAW846" s="120"/>
      <c r="MAX846" s="120"/>
      <c r="MAY846" s="120"/>
      <c r="MAZ846" s="120"/>
      <c r="MBA846" s="120"/>
      <c r="MBB846" s="120"/>
      <c r="MBC846" s="120"/>
      <c r="MBD846" s="120"/>
      <c r="MBE846" s="120"/>
      <c r="MBF846" s="120"/>
      <c r="MBG846" s="120"/>
      <c r="MBH846" s="120"/>
      <c r="MBI846" s="120"/>
      <c r="MBJ846" s="120"/>
      <c r="MBK846" s="120"/>
      <c r="MBL846" s="120"/>
      <c r="MBM846" s="120"/>
      <c r="MBN846" s="120"/>
      <c r="MBO846" s="120"/>
      <c r="MBP846" s="120"/>
      <c r="MBQ846" s="120"/>
      <c r="MBR846" s="120"/>
      <c r="MBS846" s="120"/>
      <c r="MBT846" s="120"/>
      <c r="MBU846" s="120"/>
      <c r="MBV846" s="120"/>
      <c r="MBW846" s="120"/>
      <c r="MBX846" s="120"/>
      <c r="MBY846" s="120"/>
      <c r="MBZ846" s="120"/>
      <c r="MCA846" s="120"/>
      <c r="MCB846" s="120"/>
      <c r="MCC846" s="120"/>
      <c r="MCD846" s="120"/>
      <c r="MCE846" s="120"/>
      <c r="MCF846" s="120"/>
      <c r="MCG846" s="120"/>
      <c r="MCH846" s="120"/>
      <c r="MCI846" s="120"/>
      <c r="MCJ846" s="120"/>
      <c r="MCK846" s="120"/>
      <c r="MCL846" s="120"/>
      <c r="MCM846" s="120"/>
      <c r="MCN846" s="120"/>
      <c r="MCO846" s="120"/>
      <c r="MCP846" s="120"/>
      <c r="MCQ846" s="120"/>
      <c r="MCR846" s="120"/>
      <c r="MCS846" s="120"/>
      <c r="MCT846" s="120"/>
      <c r="MCU846" s="120"/>
      <c r="MCV846" s="120"/>
      <c r="MCW846" s="120"/>
      <c r="MCX846" s="120"/>
      <c r="MCY846" s="120"/>
      <c r="MCZ846" s="120"/>
      <c r="MDA846" s="120"/>
      <c r="MDB846" s="120"/>
      <c r="MDC846" s="120"/>
      <c r="MDD846" s="120"/>
      <c r="MDE846" s="120"/>
      <c r="MDF846" s="120"/>
      <c r="MDG846" s="120"/>
      <c r="MDH846" s="120"/>
      <c r="MDI846" s="120"/>
      <c r="MDJ846" s="120"/>
      <c r="MDK846" s="120"/>
      <c r="MDL846" s="120"/>
      <c r="MDM846" s="120"/>
      <c r="MDN846" s="120"/>
      <c r="MDO846" s="120"/>
      <c r="MDP846" s="120"/>
      <c r="MDQ846" s="120"/>
      <c r="MDR846" s="120"/>
      <c r="MDS846" s="120"/>
      <c r="MDT846" s="120"/>
      <c r="MDU846" s="120"/>
      <c r="MDV846" s="120"/>
      <c r="MDW846" s="120"/>
      <c r="MDX846" s="120"/>
      <c r="MDY846" s="120"/>
      <c r="MDZ846" s="120"/>
      <c r="MEA846" s="120"/>
      <c r="MEB846" s="120"/>
      <c r="MEC846" s="120"/>
      <c r="MED846" s="120"/>
      <c r="MEE846" s="120"/>
      <c r="MEF846" s="120"/>
      <c r="MEG846" s="120"/>
      <c r="MEH846" s="120"/>
      <c r="MEI846" s="120"/>
      <c r="MEJ846" s="120"/>
      <c r="MEK846" s="120"/>
      <c r="MEL846" s="120"/>
      <c r="MEM846" s="120"/>
      <c r="MEN846" s="120"/>
      <c r="MEO846" s="120"/>
      <c r="MEP846" s="120"/>
      <c r="MEQ846" s="120"/>
      <c r="MER846" s="120"/>
      <c r="MES846" s="120"/>
      <c r="MET846" s="120"/>
      <c r="MEU846" s="120"/>
      <c r="MEV846" s="120"/>
      <c r="MEW846" s="120"/>
      <c r="MEX846" s="120"/>
      <c r="MEY846" s="120"/>
      <c r="MEZ846" s="120"/>
      <c r="MFA846" s="120"/>
      <c r="MFB846" s="120"/>
      <c r="MFC846" s="120"/>
      <c r="MFD846" s="120"/>
      <c r="MFE846" s="120"/>
      <c r="MFF846" s="120"/>
      <c r="MFG846" s="120"/>
      <c r="MFH846" s="120"/>
      <c r="MFI846" s="120"/>
      <c r="MFJ846" s="120"/>
      <c r="MFK846" s="120"/>
      <c r="MFL846" s="120"/>
      <c r="MFM846" s="120"/>
      <c r="MFN846" s="120"/>
      <c r="MFO846" s="120"/>
      <c r="MFP846" s="120"/>
      <c r="MFQ846" s="120"/>
      <c r="MFR846" s="120"/>
      <c r="MFS846" s="120"/>
      <c r="MFT846" s="120"/>
      <c r="MFU846" s="120"/>
      <c r="MFV846" s="120"/>
      <c r="MFW846" s="120"/>
      <c r="MFX846" s="120"/>
      <c r="MFY846" s="120"/>
      <c r="MFZ846" s="120"/>
      <c r="MGA846" s="120"/>
      <c r="MGB846" s="120"/>
      <c r="MGC846" s="120"/>
      <c r="MGD846" s="120"/>
      <c r="MGE846" s="120"/>
      <c r="MGF846" s="120"/>
      <c r="MGG846" s="120"/>
      <c r="MGH846" s="120"/>
      <c r="MGI846" s="120"/>
      <c r="MGJ846" s="120"/>
      <c r="MGK846" s="120"/>
      <c r="MGL846" s="120"/>
      <c r="MGM846" s="120"/>
      <c r="MGN846" s="120"/>
      <c r="MGO846" s="120"/>
      <c r="MGP846" s="120"/>
      <c r="MGQ846" s="120"/>
      <c r="MGR846" s="120"/>
      <c r="MGS846" s="120"/>
      <c r="MGT846" s="120"/>
      <c r="MGU846" s="120"/>
      <c r="MGV846" s="120"/>
      <c r="MGW846" s="120"/>
      <c r="MGX846" s="120"/>
      <c r="MGY846" s="120"/>
      <c r="MGZ846" s="120"/>
      <c r="MHA846" s="120"/>
      <c r="MHB846" s="120"/>
      <c r="MHC846" s="120"/>
      <c r="MHD846" s="120"/>
      <c r="MHE846" s="120"/>
      <c r="MHF846" s="120"/>
      <c r="MHG846" s="120"/>
      <c r="MHH846" s="120"/>
      <c r="MHI846" s="120"/>
      <c r="MHJ846" s="120"/>
      <c r="MHK846" s="120"/>
      <c r="MHL846" s="120"/>
      <c r="MHM846" s="120"/>
      <c r="MHN846" s="120"/>
      <c r="MHO846" s="120"/>
      <c r="MHP846" s="120"/>
      <c r="MHQ846" s="120"/>
      <c r="MHR846" s="120"/>
      <c r="MHS846" s="120"/>
      <c r="MHT846" s="120"/>
      <c r="MHU846" s="120"/>
      <c r="MHV846" s="120"/>
      <c r="MHW846" s="120"/>
      <c r="MHX846" s="120"/>
      <c r="MHY846" s="120"/>
      <c r="MHZ846" s="120"/>
      <c r="MIA846" s="120"/>
      <c r="MIB846" s="120"/>
      <c r="MIC846" s="120"/>
      <c r="MID846" s="120"/>
      <c r="MIE846" s="120"/>
      <c r="MIF846" s="120"/>
      <c r="MIG846" s="120"/>
      <c r="MIH846" s="120"/>
      <c r="MII846" s="120"/>
      <c r="MIJ846" s="120"/>
      <c r="MIK846" s="120"/>
      <c r="MIL846" s="120"/>
      <c r="MIM846" s="120"/>
      <c r="MIN846" s="120"/>
      <c r="MIO846" s="120"/>
      <c r="MIP846" s="120"/>
      <c r="MIQ846" s="120"/>
      <c r="MIR846" s="120"/>
      <c r="MIS846" s="120"/>
      <c r="MIT846" s="120"/>
      <c r="MIU846" s="120"/>
      <c r="MIV846" s="120"/>
      <c r="MIW846" s="120"/>
      <c r="MIX846" s="120"/>
      <c r="MIY846" s="120"/>
      <c r="MIZ846" s="120"/>
      <c r="MJA846" s="120"/>
      <c r="MJB846" s="120"/>
      <c r="MJC846" s="120"/>
      <c r="MJD846" s="120"/>
      <c r="MJE846" s="120"/>
      <c r="MJF846" s="120"/>
      <c r="MJG846" s="120"/>
      <c r="MJH846" s="120"/>
      <c r="MJI846" s="120"/>
      <c r="MJJ846" s="120"/>
      <c r="MJK846" s="120"/>
      <c r="MJL846" s="120"/>
      <c r="MJM846" s="120"/>
      <c r="MJN846" s="120"/>
      <c r="MJO846" s="120"/>
      <c r="MJP846" s="120"/>
      <c r="MJQ846" s="120"/>
      <c r="MJR846" s="120"/>
      <c r="MJS846" s="120"/>
      <c r="MJT846" s="120"/>
      <c r="MJU846" s="120"/>
      <c r="MJV846" s="120"/>
      <c r="MJW846" s="120"/>
      <c r="MJX846" s="120"/>
      <c r="MJY846" s="120"/>
      <c r="MJZ846" s="120"/>
      <c r="MKA846" s="120"/>
      <c r="MKB846" s="120"/>
      <c r="MKC846" s="120"/>
      <c r="MKD846" s="120"/>
      <c r="MKE846" s="120"/>
      <c r="MKF846" s="120"/>
      <c r="MKG846" s="120"/>
      <c r="MKH846" s="120"/>
      <c r="MKI846" s="120"/>
      <c r="MKJ846" s="120"/>
      <c r="MKK846" s="120"/>
      <c r="MKL846" s="120"/>
      <c r="MKM846" s="120"/>
      <c r="MKN846" s="120"/>
      <c r="MKO846" s="120"/>
      <c r="MKP846" s="120"/>
      <c r="MKQ846" s="120"/>
      <c r="MKR846" s="120"/>
      <c r="MKS846" s="120"/>
      <c r="MKT846" s="120"/>
      <c r="MKU846" s="120"/>
      <c r="MKV846" s="120"/>
      <c r="MKW846" s="120"/>
      <c r="MKX846" s="120"/>
      <c r="MKY846" s="120"/>
      <c r="MKZ846" s="120"/>
      <c r="MLA846" s="120"/>
      <c r="MLB846" s="120"/>
      <c r="MLC846" s="120"/>
      <c r="MLD846" s="120"/>
      <c r="MLE846" s="120"/>
      <c r="MLF846" s="120"/>
      <c r="MLG846" s="120"/>
      <c r="MLH846" s="120"/>
      <c r="MLI846" s="120"/>
      <c r="MLJ846" s="120"/>
      <c r="MLK846" s="120"/>
      <c r="MLL846" s="120"/>
      <c r="MLM846" s="120"/>
      <c r="MLN846" s="120"/>
      <c r="MLO846" s="120"/>
      <c r="MLP846" s="120"/>
      <c r="MLQ846" s="120"/>
      <c r="MLR846" s="120"/>
      <c r="MLS846" s="120"/>
      <c r="MLT846" s="120"/>
      <c r="MLU846" s="120"/>
      <c r="MLV846" s="120"/>
      <c r="MLW846" s="120"/>
      <c r="MLX846" s="120"/>
      <c r="MLY846" s="120"/>
      <c r="MLZ846" s="120"/>
      <c r="MMA846" s="120"/>
      <c r="MMB846" s="120"/>
      <c r="MMC846" s="120"/>
      <c r="MMD846" s="120"/>
      <c r="MME846" s="120"/>
      <c r="MMF846" s="120"/>
      <c r="MMG846" s="120"/>
      <c r="MMH846" s="120"/>
      <c r="MMI846" s="120"/>
      <c r="MMJ846" s="120"/>
      <c r="MMK846" s="120"/>
      <c r="MML846" s="120"/>
      <c r="MMM846" s="120"/>
      <c r="MMN846" s="120"/>
      <c r="MMO846" s="120"/>
      <c r="MMP846" s="120"/>
      <c r="MMQ846" s="120"/>
      <c r="MMR846" s="120"/>
      <c r="MMS846" s="120"/>
      <c r="MMT846" s="120"/>
      <c r="MMU846" s="120"/>
      <c r="MMV846" s="120"/>
      <c r="MMW846" s="120"/>
      <c r="MMX846" s="120"/>
      <c r="MMY846" s="120"/>
      <c r="MMZ846" s="120"/>
      <c r="MNA846" s="120"/>
      <c r="MNB846" s="120"/>
      <c r="MNC846" s="120"/>
      <c r="MND846" s="120"/>
      <c r="MNE846" s="120"/>
      <c r="MNF846" s="120"/>
      <c r="MNG846" s="120"/>
      <c r="MNH846" s="120"/>
      <c r="MNI846" s="120"/>
      <c r="MNJ846" s="120"/>
      <c r="MNK846" s="120"/>
      <c r="MNL846" s="120"/>
      <c r="MNM846" s="120"/>
      <c r="MNN846" s="120"/>
      <c r="MNO846" s="120"/>
      <c r="MNP846" s="120"/>
      <c r="MNQ846" s="120"/>
      <c r="MNR846" s="120"/>
      <c r="MNS846" s="120"/>
      <c r="MNT846" s="120"/>
      <c r="MNU846" s="120"/>
      <c r="MNV846" s="120"/>
      <c r="MNW846" s="120"/>
      <c r="MNX846" s="120"/>
      <c r="MNY846" s="120"/>
      <c r="MNZ846" s="120"/>
      <c r="MOA846" s="120"/>
      <c r="MOB846" s="120"/>
      <c r="MOC846" s="120"/>
      <c r="MOD846" s="120"/>
      <c r="MOE846" s="120"/>
      <c r="MOF846" s="120"/>
      <c r="MOG846" s="120"/>
      <c r="MOH846" s="120"/>
      <c r="MOI846" s="120"/>
      <c r="MOJ846" s="120"/>
      <c r="MOK846" s="120"/>
      <c r="MOL846" s="120"/>
      <c r="MOM846" s="120"/>
      <c r="MON846" s="120"/>
      <c r="MOO846" s="120"/>
      <c r="MOP846" s="120"/>
      <c r="MOQ846" s="120"/>
      <c r="MOR846" s="120"/>
      <c r="MOS846" s="120"/>
      <c r="MOT846" s="120"/>
      <c r="MOU846" s="120"/>
      <c r="MOV846" s="120"/>
      <c r="MOW846" s="120"/>
      <c r="MOX846" s="120"/>
      <c r="MOY846" s="120"/>
      <c r="MOZ846" s="120"/>
      <c r="MPA846" s="120"/>
      <c r="MPB846" s="120"/>
      <c r="MPC846" s="120"/>
      <c r="MPD846" s="120"/>
      <c r="MPE846" s="120"/>
      <c r="MPF846" s="120"/>
      <c r="MPG846" s="120"/>
      <c r="MPH846" s="120"/>
      <c r="MPI846" s="120"/>
      <c r="MPJ846" s="120"/>
      <c r="MPK846" s="120"/>
      <c r="MPL846" s="120"/>
      <c r="MPM846" s="120"/>
      <c r="MPN846" s="120"/>
      <c r="MPO846" s="120"/>
      <c r="MPP846" s="120"/>
      <c r="MPQ846" s="120"/>
      <c r="MPR846" s="120"/>
      <c r="MPS846" s="120"/>
      <c r="MPT846" s="120"/>
      <c r="MPU846" s="120"/>
      <c r="MPV846" s="120"/>
      <c r="MPW846" s="120"/>
      <c r="MPX846" s="120"/>
      <c r="MPY846" s="120"/>
      <c r="MPZ846" s="120"/>
      <c r="MQA846" s="120"/>
      <c r="MQB846" s="120"/>
      <c r="MQC846" s="120"/>
      <c r="MQD846" s="120"/>
      <c r="MQE846" s="120"/>
      <c r="MQF846" s="120"/>
      <c r="MQG846" s="120"/>
      <c r="MQH846" s="120"/>
      <c r="MQI846" s="120"/>
      <c r="MQJ846" s="120"/>
      <c r="MQK846" s="120"/>
      <c r="MQL846" s="120"/>
      <c r="MQM846" s="120"/>
      <c r="MQN846" s="120"/>
      <c r="MQO846" s="120"/>
      <c r="MQP846" s="120"/>
      <c r="MQQ846" s="120"/>
      <c r="MQR846" s="120"/>
      <c r="MQS846" s="120"/>
      <c r="MQT846" s="120"/>
      <c r="MQU846" s="120"/>
      <c r="MQV846" s="120"/>
      <c r="MQW846" s="120"/>
      <c r="MQX846" s="120"/>
      <c r="MQY846" s="120"/>
      <c r="MQZ846" s="120"/>
      <c r="MRA846" s="120"/>
      <c r="MRB846" s="120"/>
      <c r="MRC846" s="120"/>
      <c r="MRD846" s="120"/>
      <c r="MRE846" s="120"/>
      <c r="MRF846" s="120"/>
      <c r="MRG846" s="120"/>
      <c r="MRH846" s="120"/>
      <c r="MRI846" s="120"/>
      <c r="MRJ846" s="120"/>
      <c r="MRK846" s="120"/>
      <c r="MRL846" s="120"/>
      <c r="MRM846" s="120"/>
      <c r="MRN846" s="120"/>
      <c r="MRO846" s="120"/>
      <c r="MRP846" s="120"/>
      <c r="MRQ846" s="120"/>
      <c r="MRR846" s="120"/>
      <c r="MRS846" s="120"/>
      <c r="MRT846" s="120"/>
      <c r="MRU846" s="120"/>
      <c r="MRV846" s="120"/>
      <c r="MRW846" s="120"/>
      <c r="MRX846" s="120"/>
      <c r="MRY846" s="120"/>
      <c r="MRZ846" s="120"/>
      <c r="MSA846" s="120"/>
      <c r="MSB846" s="120"/>
      <c r="MSC846" s="120"/>
      <c r="MSD846" s="120"/>
      <c r="MSE846" s="120"/>
      <c r="MSF846" s="120"/>
      <c r="MSG846" s="120"/>
      <c r="MSH846" s="120"/>
      <c r="MSI846" s="120"/>
      <c r="MSJ846" s="120"/>
      <c r="MSK846" s="120"/>
      <c r="MSL846" s="120"/>
      <c r="MSM846" s="120"/>
      <c r="MSN846" s="120"/>
      <c r="MSO846" s="120"/>
      <c r="MSP846" s="120"/>
      <c r="MSQ846" s="120"/>
      <c r="MSR846" s="120"/>
      <c r="MSS846" s="120"/>
      <c r="MST846" s="120"/>
      <c r="MSU846" s="120"/>
      <c r="MSV846" s="120"/>
      <c r="MSW846" s="120"/>
      <c r="MSX846" s="120"/>
      <c r="MSY846" s="120"/>
      <c r="MSZ846" s="120"/>
      <c r="MTA846" s="120"/>
      <c r="MTB846" s="120"/>
      <c r="MTC846" s="120"/>
      <c r="MTD846" s="120"/>
      <c r="MTE846" s="120"/>
      <c r="MTF846" s="120"/>
      <c r="MTG846" s="120"/>
      <c r="MTH846" s="120"/>
      <c r="MTI846" s="120"/>
      <c r="MTJ846" s="120"/>
      <c r="MTK846" s="120"/>
      <c r="MTL846" s="120"/>
      <c r="MTM846" s="120"/>
      <c r="MTN846" s="120"/>
      <c r="MTO846" s="120"/>
      <c r="MTP846" s="120"/>
      <c r="MTQ846" s="120"/>
      <c r="MTR846" s="120"/>
      <c r="MTS846" s="120"/>
      <c r="MTT846" s="120"/>
      <c r="MTU846" s="120"/>
      <c r="MTV846" s="120"/>
      <c r="MTW846" s="120"/>
      <c r="MTX846" s="120"/>
      <c r="MTY846" s="120"/>
      <c r="MTZ846" s="120"/>
      <c r="MUA846" s="120"/>
      <c r="MUB846" s="120"/>
      <c r="MUC846" s="120"/>
      <c r="MUD846" s="120"/>
      <c r="MUE846" s="120"/>
      <c r="MUF846" s="120"/>
      <c r="MUG846" s="120"/>
      <c r="MUH846" s="120"/>
      <c r="MUI846" s="120"/>
      <c r="MUJ846" s="120"/>
      <c r="MUK846" s="120"/>
      <c r="MUL846" s="120"/>
      <c r="MUM846" s="120"/>
      <c r="MUN846" s="120"/>
      <c r="MUO846" s="120"/>
      <c r="MUP846" s="120"/>
      <c r="MUQ846" s="120"/>
      <c r="MUR846" s="120"/>
      <c r="MUS846" s="120"/>
      <c r="MUT846" s="120"/>
      <c r="MUU846" s="120"/>
      <c r="MUV846" s="120"/>
      <c r="MUW846" s="120"/>
      <c r="MUX846" s="120"/>
      <c r="MUY846" s="120"/>
      <c r="MUZ846" s="120"/>
      <c r="MVA846" s="120"/>
      <c r="MVB846" s="120"/>
      <c r="MVC846" s="120"/>
      <c r="MVD846" s="120"/>
      <c r="MVE846" s="120"/>
      <c r="MVF846" s="120"/>
      <c r="MVG846" s="120"/>
      <c r="MVH846" s="120"/>
      <c r="MVI846" s="120"/>
      <c r="MVJ846" s="120"/>
      <c r="MVK846" s="120"/>
      <c r="MVL846" s="120"/>
      <c r="MVM846" s="120"/>
      <c r="MVN846" s="120"/>
      <c r="MVO846" s="120"/>
      <c r="MVP846" s="120"/>
      <c r="MVQ846" s="120"/>
      <c r="MVR846" s="120"/>
      <c r="MVS846" s="120"/>
      <c r="MVT846" s="120"/>
      <c r="MVU846" s="120"/>
      <c r="MVV846" s="120"/>
      <c r="MVW846" s="120"/>
      <c r="MVX846" s="120"/>
      <c r="MVY846" s="120"/>
      <c r="MVZ846" s="120"/>
      <c r="MWA846" s="120"/>
      <c r="MWB846" s="120"/>
      <c r="MWC846" s="120"/>
      <c r="MWD846" s="120"/>
      <c r="MWE846" s="120"/>
      <c r="MWF846" s="120"/>
      <c r="MWG846" s="120"/>
      <c r="MWH846" s="120"/>
      <c r="MWI846" s="120"/>
      <c r="MWJ846" s="120"/>
      <c r="MWK846" s="120"/>
      <c r="MWL846" s="120"/>
      <c r="MWM846" s="120"/>
      <c r="MWN846" s="120"/>
      <c r="MWO846" s="120"/>
      <c r="MWP846" s="120"/>
      <c r="MWQ846" s="120"/>
      <c r="MWR846" s="120"/>
      <c r="MWS846" s="120"/>
      <c r="MWT846" s="120"/>
      <c r="MWU846" s="120"/>
      <c r="MWV846" s="120"/>
      <c r="MWW846" s="120"/>
      <c r="MWX846" s="120"/>
      <c r="MWY846" s="120"/>
      <c r="MWZ846" s="120"/>
      <c r="MXA846" s="120"/>
      <c r="MXB846" s="120"/>
      <c r="MXC846" s="120"/>
      <c r="MXD846" s="120"/>
      <c r="MXE846" s="120"/>
      <c r="MXF846" s="120"/>
      <c r="MXG846" s="120"/>
      <c r="MXH846" s="120"/>
      <c r="MXI846" s="120"/>
      <c r="MXJ846" s="120"/>
      <c r="MXK846" s="120"/>
      <c r="MXL846" s="120"/>
      <c r="MXM846" s="120"/>
      <c r="MXN846" s="120"/>
      <c r="MXO846" s="120"/>
      <c r="MXP846" s="120"/>
      <c r="MXQ846" s="120"/>
      <c r="MXR846" s="120"/>
      <c r="MXS846" s="120"/>
      <c r="MXT846" s="120"/>
      <c r="MXU846" s="120"/>
      <c r="MXV846" s="120"/>
      <c r="MXW846" s="120"/>
      <c r="MXX846" s="120"/>
      <c r="MXY846" s="120"/>
      <c r="MXZ846" s="120"/>
      <c r="MYA846" s="120"/>
      <c r="MYB846" s="120"/>
      <c r="MYC846" s="120"/>
      <c r="MYD846" s="120"/>
      <c r="MYE846" s="120"/>
      <c r="MYF846" s="120"/>
      <c r="MYG846" s="120"/>
      <c r="MYH846" s="120"/>
      <c r="MYI846" s="120"/>
      <c r="MYJ846" s="120"/>
      <c r="MYK846" s="120"/>
      <c r="MYL846" s="120"/>
      <c r="MYM846" s="120"/>
      <c r="MYN846" s="120"/>
      <c r="MYO846" s="120"/>
      <c r="MYP846" s="120"/>
      <c r="MYQ846" s="120"/>
      <c r="MYR846" s="120"/>
      <c r="MYS846" s="120"/>
      <c r="MYT846" s="120"/>
      <c r="MYU846" s="120"/>
      <c r="MYV846" s="120"/>
      <c r="MYW846" s="120"/>
      <c r="MYX846" s="120"/>
      <c r="MYY846" s="120"/>
      <c r="MYZ846" s="120"/>
      <c r="MZA846" s="120"/>
      <c r="MZB846" s="120"/>
      <c r="MZC846" s="120"/>
      <c r="MZD846" s="120"/>
      <c r="MZE846" s="120"/>
      <c r="MZF846" s="120"/>
      <c r="MZG846" s="120"/>
      <c r="MZH846" s="120"/>
      <c r="MZI846" s="120"/>
      <c r="MZJ846" s="120"/>
      <c r="MZK846" s="120"/>
      <c r="MZL846" s="120"/>
      <c r="MZM846" s="120"/>
      <c r="MZN846" s="120"/>
      <c r="MZO846" s="120"/>
      <c r="MZP846" s="120"/>
      <c r="MZQ846" s="120"/>
      <c r="MZR846" s="120"/>
      <c r="MZS846" s="120"/>
      <c r="MZT846" s="120"/>
      <c r="MZU846" s="120"/>
      <c r="MZV846" s="120"/>
      <c r="MZW846" s="120"/>
      <c r="MZX846" s="120"/>
      <c r="MZY846" s="120"/>
      <c r="MZZ846" s="120"/>
      <c r="NAA846" s="120"/>
      <c r="NAB846" s="120"/>
      <c r="NAC846" s="120"/>
      <c r="NAD846" s="120"/>
      <c r="NAE846" s="120"/>
      <c r="NAF846" s="120"/>
      <c r="NAG846" s="120"/>
      <c r="NAH846" s="120"/>
      <c r="NAI846" s="120"/>
      <c r="NAJ846" s="120"/>
      <c r="NAK846" s="120"/>
      <c r="NAL846" s="120"/>
      <c r="NAM846" s="120"/>
      <c r="NAN846" s="120"/>
      <c r="NAO846" s="120"/>
      <c r="NAP846" s="120"/>
      <c r="NAQ846" s="120"/>
      <c r="NAR846" s="120"/>
      <c r="NAS846" s="120"/>
      <c r="NAT846" s="120"/>
      <c r="NAU846" s="120"/>
      <c r="NAV846" s="120"/>
      <c r="NAW846" s="120"/>
      <c r="NAX846" s="120"/>
      <c r="NAY846" s="120"/>
      <c r="NAZ846" s="120"/>
      <c r="NBA846" s="120"/>
      <c r="NBB846" s="120"/>
      <c r="NBC846" s="120"/>
      <c r="NBD846" s="120"/>
      <c r="NBE846" s="120"/>
      <c r="NBF846" s="120"/>
      <c r="NBG846" s="120"/>
      <c r="NBH846" s="120"/>
      <c r="NBI846" s="120"/>
      <c r="NBJ846" s="120"/>
      <c r="NBK846" s="120"/>
      <c r="NBL846" s="120"/>
      <c r="NBM846" s="120"/>
      <c r="NBN846" s="120"/>
      <c r="NBO846" s="120"/>
      <c r="NBP846" s="120"/>
      <c r="NBQ846" s="120"/>
      <c r="NBR846" s="120"/>
      <c r="NBS846" s="120"/>
      <c r="NBT846" s="120"/>
      <c r="NBU846" s="120"/>
      <c r="NBV846" s="120"/>
      <c r="NBW846" s="120"/>
      <c r="NBX846" s="120"/>
      <c r="NBY846" s="120"/>
      <c r="NBZ846" s="120"/>
      <c r="NCA846" s="120"/>
      <c r="NCB846" s="120"/>
      <c r="NCC846" s="120"/>
      <c r="NCD846" s="120"/>
      <c r="NCE846" s="120"/>
      <c r="NCF846" s="120"/>
      <c r="NCG846" s="120"/>
      <c r="NCH846" s="120"/>
      <c r="NCI846" s="120"/>
      <c r="NCJ846" s="120"/>
      <c r="NCK846" s="120"/>
      <c r="NCL846" s="120"/>
      <c r="NCM846" s="120"/>
      <c r="NCN846" s="120"/>
      <c r="NCO846" s="120"/>
      <c r="NCP846" s="120"/>
      <c r="NCQ846" s="120"/>
      <c r="NCR846" s="120"/>
      <c r="NCS846" s="120"/>
      <c r="NCT846" s="120"/>
      <c r="NCU846" s="120"/>
      <c r="NCV846" s="120"/>
      <c r="NCW846" s="120"/>
      <c r="NCX846" s="120"/>
      <c r="NCY846" s="120"/>
      <c r="NCZ846" s="120"/>
      <c r="NDA846" s="120"/>
      <c r="NDB846" s="120"/>
      <c r="NDC846" s="120"/>
      <c r="NDD846" s="120"/>
      <c r="NDE846" s="120"/>
      <c r="NDF846" s="120"/>
      <c r="NDG846" s="120"/>
      <c r="NDH846" s="120"/>
      <c r="NDI846" s="120"/>
      <c r="NDJ846" s="120"/>
      <c r="NDK846" s="120"/>
      <c r="NDL846" s="120"/>
      <c r="NDM846" s="120"/>
      <c r="NDN846" s="120"/>
      <c r="NDO846" s="120"/>
      <c r="NDP846" s="120"/>
      <c r="NDQ846" s="120"/>
      <c r="NDR846" s="120"/>
      <c r="NDS846" s="120"/>
      <c r="NDT846" s="120"/>
      <c r="NDU846" s="120"/>
      <c r="NDV846" s="120"/>
      <c r="NDW846" s="120"/>
      <c r="NDX846" s="120"/>
      <c r="NDY846" s="120"/>
      <c r="NDZ846" s="120"/>
      <c r="NEA846" s="120"/>
      <c r="NEB846" s="120"/>
      <c r="NEC846" s="120"/>
      <c r="NED846" s="120"/>
      <c r="NEE846" s="120"/>
      <c r="NEF846" s="120"/>
      <c r="NEG846" s="120"/>
      <c r="NEH846" s="120"/>
      <c r="NEI846" s="120"/>
      <c r="NEJ846" s="120"/>
      <c r="NEK846" s="120"/>
      <c r="NEL846" s="120"/>
      <c r="NEM846" s="120"/>
      <c r="NEN846" s="120"/>
      <c r="NEO846" s="120"/>
      <c r="NEP846" s="120"/>
      <c r="NEQ846" s="120"/>
      <c r="NER846" s="120"/>
      <c r="NES846" s="120"/>
      <c r="NET846" s="120"/>
      <c r="NEU846" s="120"/>
      <c r="NEV846" s="120"/>
      <c r="NEW846" s="120"/>
      <c r="NEX846" s="120"/>
      <c r="NEY846" s="120"/>
      <c r="NEZ846" s="120"/>
      <c r="NFA846" s="120"/>
      <c r="NFB846" s="120"/>
      <c r="NFC846" s="120"/>
      <c r="NFD846" s="120"/>
      <c r="NFE846" s="120"/>
      <c r="NFF846" s="120"/>
      <c r="NFG846" s="120"/>
      <c r="NFH846" s="120"/>
      <c r="NFI846" s="120"/>
      <c r="NFJ846" s="120"/>
      <c r="NFK846" s="120"/>
      <c r="NFL846" s="120"/>
      <c r="NFM846" s="120"/>
      <c r="NFN846" s="120"/>
      <c r="NFO846" s="120"/>
      <c r="NFP846" s="120"/>
      <c r="NFQ846" s="120"/>
      <c r="NFR846" s="120"/>
      <c r="NFS846" s="120"/>
      <c r="NFT846" s="120"/>
      <c r="NFU846" s="120"/>
      <c r="NFV846" s="120"/>
      <c r="NFW846" s="120"/>
      <c r="NFX846" s="120"/>
      <c r="NFY846" s="120"/>
      <c r="NFZ846" s="120"/>
      <c r="NGA846" s="120"/>
      <c r="NGB846" s="120"/>
      <c r="NGC846" s="120"/>
      <c r="NGD846" s="120"/>
      <c r="NGE846" s="120"/>
      <c r="NGF846" s="120"/>
      <c r="NGG846" s="120"/>
      <c r="NGH846" s="120"/>
      <c r="NGI846" s="120"/>
      <c r="NGJ846" s="120"/>
      <c r="NGK846" s="120"/>
      <c r="NGL846" s="120"/>
      <c r="NGM846" s="120"/>
      <c r="NGN846" s="120"/>
      <c r="NGO846" s="120"/>
      <c r="NGP846" s="120"/>
      <c r="NGQ846" s="120"/>
      <c r="NGR846" s="120"/>
      <c r="NGS846" s="120"/>
      <c r="NGT846" s="120"/>
      <c r="NGU846" s="120"/>
      <c r="NGV846" s="120"/>
      <c r="NGW846" s="120"/>
      <c r="NGX846" s="120"/>
      <c r="NGY846" s="120"/>
      <c r="NGZ846" s="120"/>
      <c r="NHA846" s="120"/>
      <c r="NHB846" s="120"/>
      <c r="NHC846" s="120"/>
      <c r="NHD846" s="120"/>
      <c r="NHE846" s="120"/>
      <c r="NHF846" s="120"/>
      <c r="NHG846" s="120"/>
      <c r="NHH846" s="120"/>
      <c r="NHI846" s="120"/>
      <c r="NHJ846" s="120"/>
      <c r="NHK846" s="120"/>
      <c r="NHL846" s="120"/>
      <c r="NHM846" s="120"/>
      <c r="NHN846" s="120"/>
      <c r="NHO846" s="120"/>
      <c r="NHP846" s="120"/>
      <c r="NHQ846" s="120"/>
      <c r="NHR846" s="120"/>
      <c r="NHS846" s="120"/>
      <c r="NHT846" s="120"/>
      <c r="NHU846" s="120"/>
      <c r="NHV846" s="120"/>
      <c r="NHW846" s="120"/>
      <c r="NHX846" s="120"/>
      <c r="NHY846" s="120"/>
      <c r="NHZ846" s="120"/>
      <c r="NIA846" s="120"/>
      <c r="NIB846" s="120"/>
      <c r="NIC846" s="120"/>
      <c r="NID846" s="120"/>
      <c r="NIE846" s="120"/>
      <c r="NIF846" s="120"/>
      <c r="NIG846" s="120"/>
      <c r="NIH846" s="120"/>
      <c r="NII846" s="120"/>
      <c r="NIJ846" s="120"/>
      <c r="NIK846" s="120"/>
      <c r="NIL846" s="120"/>
      <c r="NIM846" s="120"/>
      <c r="NIN846" s="120"/>
      <c r="NIO846" s="120"/>
      <c r="NIP846" s="120"/>
      <c r="NIQ846" s="120"/>
      <c r="NIR846" s="120"/>
      <c r="NIS846" s="120"/>
      <c r="NIT846" s="120"/>
      <c r="NIU846" s="120"/>
      <c r="NIV846" s="120"/>
      <c r="NIW846" s="120"/>
      <c r="NIX846" s="120"/>
      <c r="NIY846" s="120"/>
      <c r="NIZ846" s="120"/>
      <c r="NJA846" s="120"/>
      <c r="NJB846" s="120"/>
      <c r="NJC846" s="120"/>
      <c r="NJD846" s="120"/>
      <c r="NJE846" s="120"/>
      <c r="NJF846" s="120"/>
      <c r="NJG846" s="120"/>
      <c r="NJH846" s="120"/>
      <c r="NJI846" s="120"/>
      <c r="NJJ846" s="120"/>
      <c r="NJK846" s="120"/>
      <c r="NJL846" s="120"/>
      <c r="NJM846" s="120"/>
      <c r="NJN846" s="120"/>
      <c r="NJO846" s="120"/>
      <c r="NJP846" s="120"/>
      <c r="NJQ846" s="120"/>
      <c r="NJR846" s="120"/>
      <c r="NJS846" s="120"/>
      <c r="NJT846" s="120"/>
      <c r="NJU846" s="120"/>
      <c r="NJV846" s="120"/>
      <c r="NJW846" s="120"/>
      <c r="NJX846" s="120"/>
      <c r="NJY846" s="120"/>
      <c r="NJZ846" s="120"/>
      <c r="NKA846" s="120"/>
      <c r="NKB846" s="120"/>
      <c r="NKC846" s="120"/>
      <c r="NKD846" s="120"/>
      <c r="NKE846" s="120"/>
      <c r="NKF846" s="120"/>
      <c r="NKG846" s="120"/>
      <c r="NKH846" s="120"/>
      <c r="NKI846" s="120"/>
      <c r="NKJ846" s="120"/>
      <c r="NKK846" s="120"/>
      <c r="NKL846" s="120"/>
      <c r="NKM846" s="120"/>
      <c r="NKN846" s="120"/>
      <c r="NKO846" s="120"/>
      <c r="NKP846" s="120"/>
      <c r="NKQ846" s="120"/>
      <c r="NKR846" s="120"/>
      <c r="NKS846" s="120"/>
      <c r="NKT846" s="120"/>
      <c r="NKU846" s="120"/>
      <c r="NKV846" s="120"/>
      <c r="NKW846" s="120"/>
      <c r="NKX846" s="120"/>
      <c r="NKY846" s="120"/>
      <c r="NKZ846" s="120"/>
      <c r="NLA846" s="120"/>
      <c r="NLB846" s="120"/>
      <c r="NLC846" s="120"/>
      <c r="NLD846" s="120"/>
      <c r="NLE846" s="120"/>
      <c r="NLF846" s="120"/>
      <c r="NLG846" s="120"/>
      <c r="NLH846" s="120"/>
      <c r="NLI846" s="120"/>
      <c r="NLJ846" s="120"/>
      <c r="NLK846" s="120"/>
      <c r="NLL846" s="120"/>
      <c r="NLM846" s="120"/>
      <c r="NLN846" s="120"/>
      <c r="NLO846" s="120"/>
      <c r="NLP846" s="120"/>
      <c r="NLQ846" s="120"/>
      <c r="NLR846" s="120"/>
      <c r="NLS846" s="120"/>
      <c r="NLT846" s="120"/>
      <c r="NLU846" s="120"/>
      <c r="NLV846" s="120"/>
      <c r="NLW846" s="120"/>
      <c r="NLX846" s="120"/>
      <c r="NLY846" s="120"/>
      <c r="NLZ846" s="120"/>
      <c r="NMA846" s="120"/>
      <c r="NMB846" s="120"/>
      <c r="NMC846" s="120"/>
      <c r="NMD846" s="120"/>
      <c r="NME846" s="120"/>
      <c r="NMF846" s="120"/>
      <c r="NMG846" s="120"/>
      <c r="NMH846" s="120"/>
      <c r="NMI846" s="120"/>
      <c r="NMJ846" s="120"/>
      <c r="NMK846" s="120"/>
      <c r="NML846" s="120"/>
      <c r="NMM846" s="120"/>
      <c r="NMN846" s="120"/>
      <c r="NMO846" s="120"/>
      <c r="NMP846" s="120"/>
      <c r="NMQ846" s="120"/>
      <c r="NMR846" s="120"/>
      <c r="NMS846" s="120"/>
      <c r="NMT846" s="120"/>
      <c r="NMU846" s="120"/>
      <c r="NMV846" s="120"/>
      <c r="NMW846" s="120"/>
      <c r="NMX846" s="120"/>
      <c r="NMY846" s="120"/>
      <c r="NMZ846" s="120"/>
      <c r="NNA846" s="120"/>
      <c r="NNB846" s="120"/>
      <c r="NNC846" s="120"/>
      <c r="NND846" s="120"/>
      <c r="NNE846" s="120"/>
      <c r="NNF846" s="120"/>
      <c r="NNG846" s="120"/>
      <c r="NNH846" s="120"/>
      <c r="NNI846" s="120"/>
      <c r="NNJ846" s="120"/>
      <c r="NNK846" s="120"/>
      <c r="NNL846" s="120"/>
      <c r="NNM846" s="120"/>
      <c r="NNN846" s="120"/>
      <c r="NNO846" s="120"/>
      <c r="NNP846" s="120"/>
      <c r="NNQ846" s="120"/>
      <c r="NNR846" s="120"/>
      <c r="NNS846" s="120"/>
      <c r="NNT846" s="120"/>
      <c r="NNU846" s="120"/>
      <c r="NNV846" s="120"/>
      <c r="NNW846" s="120"/>
      <c r="NNX846" s="120"/>
      <c r="NNY846" s="120"/>
      <c r="NNZ846" s="120"/>
      <c r="NOA846" s="120"/>
      <c r="NOB846" s="120"/>
      <c r="NOC846" s="120"/>
      <c r="NOD846" s="120"/>
      <c r="NOE846" s="120"/>
      <c r="NOF846" s="120"/>
      <c r="NOG846" s="120"/>
      <c r="NOH846" s="120"/>
      <c r="NOI846" s="120"/>
      <c r="NOJ846" s="120"/>
      <c r="NOK846" s="120"/>
      <c r="NOL846" s="120"/>
      <c r="NOM846" s="120"/>
      <c r="NON846" s="120"/>
      <c r="NOO846" s="120"/>
      <c r="NOP846" s="120"/>
      <c r="NOQ846" s="120"/>
      <c r="NOR846" s="120"/>
      <c r="NOS846" s="120"/>
      <c r="NOT846" s="120"/>
      <c r="NOU846" s="120"/>
      <c r="NOV846" s="120"/>
      <c r="NOW846" s="120"/>
      <c r="NOX846" s="120"/>
      <c r="NOY846" s="120"/>
      <c r="NOZ846" s="120"/>
      <c r="NPA846" s="120"/>
      <c r="NPB846" s="120"/>
      <c r="NPC846" s="120"/>
      <c r="NPD846" s="120"/>
      <c r="NPE846" s="120"/>
      <c r="NPF846" s="120"/>
      <c r="NPG846" s="120"/>
      <c r="NPH846" s="120"/>
      <c r="NPI846" s="120"/>
      <c r="NPJ846" s="120"/>
      <c r="NPK846" s="120"/>
      <c r="NPL846" s="120"/>
      <c r="NPM846" s="120"/>
      <c r="NPN846" s="120"/>
      <c r="NPO846" s="120"/>
      <c r="NPP846" s="120"/>
      <c r="NPQ846" s="120"/>
      <c r="NPR846" s="120"/>
      <c r="NPS846" s="120"/>
      <c r="NPT846" s="120"/>
      <c r="NPU846" s="120"/>
      <c r="NPV846" s="120"/>
      <c r="NPW846" s="120"/>
      <c r="NPX846" s="120"/>
      <c r="NPY846" s="120"/>
      <c r="NPZ846" s="120"/>
      <c r="NQA846" s="120"/>
      <c r="NQB846" s="120"/>
      <c r="NQC846" s="120"/>
      <c r="NQD846" s="120"/>
      <c r="NQE846" s="120"/>
      <c r="NQF846" s="120"/>
      <c r="NQG846" s="120"/>
      <c r="NQH846" s="120"/>
      <c r="NQI846" s="120"/>
      <c r="NQJ846" s="120"/>
      <c r="NQK846" s="120"/>
      <c r="NQL846" s="120"/>
      <c r="NQM846" s="120"/>
      <c r="NQN846" s="120"/>
      <c r="NQO846" s="120"/>
      <c r="NQP846" s="120"/>
      <c r="NQQ846" s="120"/>
      <c r="NQR846" s="120"/>
      <c r="NQS846" s="120"/>
      <c r="NQT846" s="120"/>
      <c r="NQU846" s="120"/>
      <c r="NQV846" s="120"/>
      <c r="NQW846" s="120"/>
      <c r="NQX846" s="120"/>
      <c r="NQY846" s="120"/>
      <c r="NQZ846" s="120"/>
      <c r="NRA846" s="120"/>
      <c r="NRB846" s="120"/>
      <c r="NRC846" s="120"/>
      <c r="NRD846" s="120"/>
      <c r="NRE846" s="120"/>
      <c r="NRF846" s="120"/>
      <c r="NRG846" s="120"/>
      <c r="NRH846" s="120"/>
      <c r="NRI846" s="120"/>
      <c r="NRJ846" s="120"/>
      <c r="NRK846" s="120"/>
      <c r="NRL846" s="120"/>
      <c r="NRM846" s="120"/>
      <c r="NRN846" s="120"/>
      <c r="NRO846" s="120"/>
      <c r="NRP846" s="120"/>
      <c r="NRQ846" s="120"/>
      <c r="NRR846" s="120"/>
      <c r="NRS846" s="120"/>
      <c r="NRT846" s="120"/>
      <c r="NRU846" s="120"/>
      <c r="NRV846" s="120"/>
      <c r="NRW846" s="120"/>
      <c r="NRX846" s="120"/>
      <c r="NRY846" s="120"/>
      <c r="NRZ846" s="120"/>
      <c r="NSA846" s="120"/>
      <c r="NSB846" s="120"/>
      <c r="NSC846" s="120"/>
      <c r="NSD846" s="120"/>
      <c r="NSE846" s="120"/>
      <c r="NSF846" s="120"/>
      <c r="NSG846" s="120"/>
      <c r="NSH846" s="120"/>
      <c r="NSI846" s="120"/>
      <c r="NSJ846" s="120"/>
      <c r="NSK846" s="120"/>
      <c r="NSL846" s="120"/>
      <c r="NSM846" s="120"/>
      <c r="NSN846" s="120"/>
      <c r="NSO846" s="120"/>
      <c r="NSP846" s="120"/>
      <c r="NSQ846" s="120"/>
      <c r="NSR846" s="120"/>
      <c r="NSS846" s="120"/>
      <c r="NST846" s="120"/>
      <c r="NSU846" s="120"/>
      <c r="NSV846" s="120"/>
      <c r="NSW846" s="120"/>
      <c r="NSX846" s="120"/>
      <c r="NSY846" s="120"/>
      <c r="NSZ846" s="120"/>
      <c r="NTA846" s="120"/>
      <c r="NTB846" s="120"/>
      <c r="NTC846" s="120"/>
      <c r="NTD846" s="120"/>
      <c r="NTE846" s="120"/>
      <c r="NTF846" s="120"/>
      <c r="NTG846" s="120"/>
      <c r="NTH846" s="120"/>
      <c r="NTI846" s="120"/>
      <c r="NTJ846" s="120"/>
      <c r="NTK846" s="120"/>
      <c r="NTL846" s="120"/>
      <c r="NTM846" s="120"/>
      <c r="NTN846" s="120"/>
      <c r="NTO846" s="120"/>
      <c r="NTP846" s="120"/>
      <c r="NTQ846" s="120"/>
      <c r="NTR846" s="120"/>
      <c r="NTS846" s="120"/>
      <c r="NTT846" s="120"/>
      <c r="NTU846" s="120"/>
      <c r="NTV846" s="120"/>
      <c r="NTW846" s="120"/>
      <c r="NTX846" s="120"/>
      <c r="NTY846" s="120"/>
      <c r="NTZ846" s="120"/>
      <c r="NUA846" s="120"/>
      <c r="NUB846" s="120"/>
      <c r="NUC846" s="120"/>
      <c r="NUD846" s="120"/>
      <c r="NUE846" s="120"/>
      <c r="NUF846" s="120"/>
      <c r="NUG846" s="120"/>
      <c r="NUH846" s="120"/>
      <c r="NUI846" s="120"/>
      <c r="NUJ846" s="120"/>
      <c r="NUK846" s="120"/>
      <c r="NUL846" s="120"/>
      <c r="NUM846" s="120"/>
      <c r="NUN846" s="120"/>
      <c r="NUO846" s="120"/>
      <c r="NUP846" s="120"/>
      <c r="NUQ846" s="120"/>
      <c r="NUR846" s="120"/>
      <c r="NUS846" s="120"/>
      <c r="NUT846" s="120"/>
      <c r="NUU846" s="120"/>
      <c r="NUV846" s="120"/>
      <c r="NUW846" s="120"/>
      <c r="NUX846" s="120"/>
      <c r="NUY846" s="120"/>
      <c r="NUZ846" s="120"/>
      <c r="NVA846" s="120"/>
      <c r="NVB846" s="120"/>
      <c r="NVC846" s="120"/>
      <c r="NVD846" s="120"/>
      <c r="NVE846" s="120"/>
      <c r="NVF846" s="120"/>
      <c r="NVG846" s="120"/>
      <c r="NVH846" s="120"/>
      <c r="NVI846" s="120"/>
      <c r="NVJ846" s="120"/>
      <c r="NVK846" s="120"/>
      <c r="NVL846" s="120"/>
      <c r="NVM846" s="120"/>
      <c r="NVN846" s="120"/>
      <c r="NVO846" s="120"/>
      <c r="NVP846" s="120"/>
      <c r="NVQ846" s="120"/>
      <c r="NVR846" s="120"/>
      <c r="NVS846" s="120"/>
      <c r="NVT846" s="120"/>
      <c r="NVU846" s="120"/>
      <c r="NVV846" s="120"/>
      <c r="NVW846" s="120"/>
      <c r="NVX846" s="120"/>
      <c r="NVY846" s="120"/>
      <c r="NVZ846" s="120"/>
      <c r="NWA846" s="120"/>
      <c r="NWB846" s="120"/>
      <c r="NWC846" s="120"/>
      <c r="NWD846" s="120"/>
      <c r="NWE846" s="120"/>
      <c r="NWF846" s="120"/>
      <c r="NWG846" s="120"/>
      <c r="NWH846" s="120"/>
      <c r="NWI846" s="120"/>
      <c r="NWJ846" s="120"/>
      <c r="NWK846" s="120"/>
      <c r="NWL846" s="120"/>
      <c r="NWM846" s="120"/>
      <c r="NWN846" s="120"/>
      <c r="NWO846" s="120"/>
      <c r="NWP846" s="120"/>
      <c r="NWQ846" s="120"/>
      <c r="NWR846" s="120"/>
      <c r="NWS846" s="120"/>
      <c r="NWT846" s="120"/>
      <c r="NWU846" s="120"/>
      <c r="NWV846" s="120"/>
      <c r="NWW846" s="120"/>
      <c r="NWX846" s="120"/>
      <c r="NWY846" s="120"/>
      <c r="NWZ846" s="120"/>
      <c r="NXA846" s="120"/>
      <c r="NXB846" s="120"/>
      <c r="NXC846" s="120"/>
      <c r="NXD846" s="120"/>
      <c r="NXE846" s="120"/>
      <c r="NXF846" s="120"/>
      <c r="NXG846" s="120"/>
      <c r="NXH846" s="120"/>
      <c r="NXI846" s="120"/>
      <c r="NXJ846" s="120"/>
      <c r="NXK846" s="120"/>
      <c r="NXL846" s="120"/>
      <c r="NXM846" s="120"/>
      <c r="NXN846" s="120"/>
      <c r="NXO846" s="120"/>
      <c r="NXP846" s="120"/>
      <c r="NXQ846" s="120"/>
      <c r="NXR846" s="120"/>
      <c r="NXS846" s="120"/>
      <c r="NXT846" s="120"/>
      <c r="NXU846" s="120"/>
      <c r="NXV846" s="120"/>
      <c r="NXW846" s="120"/>
      <c r="NXX846" s="120"/>
      <c r="NXY846" s="120"/>
      <c r="NXZ846" s="120"/>
      <c r="NYA846" s="120"/>
      <c r="NYB846" s="120"/>
      <c r="NYC846" s="120"/>
      <c r="NYD846" s="120"/>
      <c r="NYE846" s="120"/>
      <c r="NYF846" s="120"/>
      <c r="NYG846" s="120"/>
      <c r="NYH846" s="120"/>
      <c r="NYI846" s="120"/>
      <c r="NYJ846" s="120"/>
      <c r="NYK846" s="120"/>
      <c r="NYL846" s="120"/>
      <c r="NYM846" s="120"/>
      <c r="NYN846" s="120"/>
      <c r="NYO846" s="120"/>
      <c r="NYP846" s="120"/>
      <c r="NYQ846" s="120"/>
      <c r="NYR846" s="120"/>
      <c r="NYS846" s="120"/>
      <c r="NYT846" s="120"/>
      <c r="NYU846" s="120"/>
      <c r="NYV846" s="120"/>
      <c r="NYW846" s="120"/>
      <c r="NYX846" s="120"/>
      <c r="NYY846" s="120"/>
      <c r="NYZ846" s="120"/>
      <c r="NZA846" s="120"/>
      <c r="NZB846" s="120"/>
      <c r="NZC846" s="120"/>
      <c r="NZD846" s="120"/>
      <c r="NZE846" s="120"/>
      <c r="NZF846" s="120"/>
      <c r="NZG846" s="120"/>
      <c r="NZH846" s="120"/>
      <c r="NZI846" s="120"/>
      <c r="NZJ846" s="120"/>
      <c r="NZK846" s="120"/>
      <c r="NZL846" s="120"/>
      <c r="NZM846" s="120"/>
      <c r="NZN846" s="120"/>
      <c r="NZO846" s="120"/>
      <c r="NZP846" s="120"/>
      <c r="NZQ846" s="120"/>
      <c r="NZR846" s="120"/>
      <c r="NZS846" s="120"/>
      <c r="NZT846" s="120"/>
      <c r="NZU846" s="120"/>
      <c r="NZV846" s="120"/>
      <c r="NZW846" s="120"/>
      <c r="NZX846" s="120"/>
      <c r="NZY846" s="120"/>
      <c r="NZZ846" s="120"/>
      <c r="OAA846" s="120"/>
      <c r="OAB846" s="120"/>
      <c r="OAC846" s="120"/>
      <c r="OAD846" s="120"/>
      <c r="OAE846" s="120"/>
      <c r="OAF846" s="120"/>
      <c r="OAG846" s="120"/>
      <c r="OAH846" s="120"/>
      <c r="OAI846" s="120"/>
      <c r="OAJ846" s="120"/>
      <c r="OAK846" s="120"/>
      <c r="OAL846" s="120"/>
      <c r="OAM846" s="120"/>
      <c r="OAN846" s="120"/>
      <c r="OAO846" s="120"/>
      <c r="OAP846" s="120"/>
      <c r="OAQ846" s="120"/>
      <c r="OAR846" s="120"/>
      <c r="OAS846" s="120"/>
      <c r="OAT846" s="120"/>
      <c r="OAU846" s="120"/>
      <c r="OAV846" s="120"/>
      <c r="OAW846" s="120"/>
      <c r="OAX846" s="120"/>
      <c r="OAY846" s="120"/>
      <c r="OAZ846" s="120"/>
      <c r="OBA846" s="120"/>
      <c r="OBB846" s="120"/>
      <c r="OBC846" s="120"/>
      <c r="OBD846" s="120"/>
      <c r="OBE846" s="120"/>
      <c r="OBF846" s="120"/>
      <c r="OBG846" s="120"/>
      <c r="OBH846" s="120"/>
      <c r="OBI846" s="120"/>
      <c r="OBJ846" s="120"/>
      <c r="OBK846" s="120"/>
      <c r="OBL846" s="120"/>
      <c r="OBM846" s="120"/>
      <c r="OBN846" s="120"/>
      <c r="OBO846" s="120"/>
      <c r="OBP846" s="120"/>
      <c r="OBQ846" s="120"/>
      <c r="OBR846" s="120"/>
      <c r="OBS846" s="120"/>
      <c r="OBT846" s="120"/>
      <c r="OBU846" s="120"/>
      <c r="OBV846" s="120"/>
      <c r="OBW846" s="120"/>
      <c r="OBX846" s="120"/>
      <c r="OBY846" s="120"/>
      <c r="OBZ846" s="120"/>
      <c r="OCA846" s="120"/>
      <c r="OCB846" s="120"/>
      <c r="OCC846" s="120"/>
      <c r="OCD846" s="120"/>
      <c r="OCE846" s="120"/>
      <c r="OCF846" s="120"/>
      <c r="OCG846" s="120"/>
      <c r="OCH846" s="120"/>
      <c r="OCI846" s="120"/>
      <c r="OCJ846" s="120"/>
      <c r="OCK846" s="120"/>
      <c r="OCL846" s="120"/>
      <c r="OCM846" s="120"/>
      <c r="OCN846" s="120"/>
      <c r="OCO846" s="120"/>
      <c r="OCP846" s="120"/>
      <c r="OCQ846" s="120"/>
      <c r="OCR846" s="120"/>
      <c r="OCS846" s="120"/>
      <c r="OCT846" s="120"/>
      <c r="OCU846" s="120"/>
      <c r="OCV846" s="120"/>
      <c r="OCW846" s="120"/>
      <c r="OCX846" s="120"/>
      <c r="OCY846" s="120"/>
      <c r="OCZ846" s="120"/>
      <c r="ODA846" s="120"/>
      <c r="ODB846" s="120"/>
      <c r="ODC846" s="120"/>
      <c r="ODD846" s="120"/>
      <c r="ODE846" s="120"/>
      <c r="ODF846" s="120"/>
      <c r="ODG846" s="120"/>
      <c r="ODH846" s="120"/>
      <c r="ODI846" s="120"/>
      <c r="ODJ846" s="120"/>
      <c r="ODK846" s="120"/>
      <c r="ODL846" s="120"/>
      <c r="ODM846" s="120"/>
      <c r="ODN846" s="120"/>
      <c r="ODO846" s="120"/>
      <c r="ODP846" s="120"/>
      <c r="ODQ846" s="120"/>
      <c r="ODR846" s="120"/>
      <c r="ODS846" s="120"/>
      <c r="ODT846" s="120"/>
      <c r="ODU846" s="120"/>
      <c r="ODV846" s="120"/>
      <c r="ODW846" s="120"/>
      <c r="ODX846" s="120"/>
      <c r="ODY846" s="120"/>
      <c r="ODZ846" s="120"/>
      <c r="OEA846" s="120"/>
      <c r="OEB846" s="120"/>
      <c r="OEC846" s="120"/>
      <c r="OED846" s="120"/>
      <c r="OEE846" s="120"/>
      <c r="OEF846" s="120"/>
      <c r="OEG846" s="120"/>
      <c r="OEH846" s="120"/>
      <c r="OEI846" s="120"/>
      <c r="OEJ846" s="120"/>
      <c r="OEK846" s="120"/>
      <c r="OEL846" s="120"/>
      <c r="OEM846" s="120"/>
      <c r="OEN846" s="120"/>
      <c r="OEO846" s="120"/>
      <c r="OEP846" s="120"/>
      <c r="OEQ846" s="120"/>
      <c r="OER846" s="120"/>
      <c r="OES846" s="120"/>
      <c r="OET846" s="120"/>
      <c r="OEU846" s="120"/>
      <c r="OEV846" s="120"/>
      <c r="OEW846" s="120"/>
      <c r="OEX846" s="120"/>
      <c r="OEY846" s="120"/>
      <c r="OEZ846" s="120"/>
      <c r="OFA846" s="120"/>
      <c r="OFB846" s="120"/>
      <c r="OFC846" s="120"/>
      <c r="OFD846" s="120"/>
      <c r="OFE846" s="120"/>
      <c r="OFF846" s="120"/>
      <c r="OFG846" s="120"/>
      <c r="OFH846" s="120"/>
      <c r="OFI846" s="120"/>
      <c r="OFJ846" s="120"/>
      <c r="OFK846" s="120"/>
      <c r="OFL846" s="120"/>
      <c r="OFM846" s="120"/>
      <c r="OFN846" s="120"/>
      <c r="OFO846" s="120"/>
      <c r="OFP846" s="120"/>
      <c r="OFQ846" s="120"/>
      <c r="OFR846" s="120"/>
      <c r="OFS846" s="120"/>
      <c r="OFT846" s="120"/>
      <c r="OFU846" s="120"/>
      <c r="OFV846" s="120"/>
      <c r="OFW846" s="120"/>
      <c r="OFX846" s="120"/>
      <c r="OFY846" s="120"/>
      <c r="OFZ846" s="120"/>
      <c r="OGA846" s="120"/>
      <c r="OGB846" s="120"/>
      <c r="OGC846" s="120"/>
      <c r="OGD846" s="120"/>
      <c r="OGE846" s="120"/>
      <c r="OGF846" s="120"/>
      <c r="OGG846" s="120"/>
      <c r="OGH846" s="120"/>
      <c r="OGI846" s="120"/>
      <c r="OGJ846" s="120"/>
      <c r="OGK846" s="120"/>
      <c r="OGL846" s="120"/>
      <c r="OGM846" s="120"/>
      <c r="OGN846" s="120"/>
      <c r="OGO846" s="120"/>
      <c r="OGP846" s="120"/>
      <c r="OGQ846" s="120"/>
      <c r="OGR846" s="120"/>
      <c r="OGS846" s="120"/>
      <c r="OGT846" s="120"/>
      <c r="OGU846" s="120"/>
      <c r="OGV846" s="120"/>
      <c r="OGW846" s="120"/>
      <c r="OGX846" s="120"/>
      <c r="OGY846" s="120"/>
      <c r="OGZ846" s="120"/>
      <c r="OHA846" s="120"/>
      <c r="OHB846" s="120"/>
      <c r="OHC846" s="120"/>
      <c r="OHD846" s="120"/>
      <c r="OHE846" s="120"/>
      <c r="OHF846" s="120"/>
      <c r="OHG846" s="120"/>
      <c r="OHH846" s="120"/>
      <c r="OHI846" s="120"/>
      <c r="OHJ846" s="120"/>
      <c r="OHK846" s="120"/>
      <c r="OHL846" s="120"/>
      <c r="OHM846" s="120"/>
      <c r="OHN846" s="120"/>
      <c r="OHO846" s="120"/>
      <c r="OHP846" s="120"/>
      <c r="OHQ846" s="120"/>
      <c r="OHR846" s="120"/>
      <c r="OHS846" s="120"/>
      <c r="OHT846" s="120"/>
      <c r="OHU846" s="120"/>
      <c r="OHV846" s="120"/>
      <c r="OHW846" s="120"/>
      <c r="OHX846" s="120"/>
      <c r="OHY846" s="120"/>
      <c r="OHZ846" s="120"/>
      <c r="OIA846" s="120"/>
      <c r="OIB846" s="120"/>
      <c r="OIC846" s="120"/>
      <c r="OID846" s="120"/>
      <c r="OIE846" s="120"/>
      <c r="OIF846" s="120"/>
      <c r="OIG846" s="120"/>
      <c r="OIH846" s="120"/>
      <c r="OII846" s="120"/>
      <c r="OIJ846" s="120"/>
      <c r="OIK846" s="120"/>
      <c r="OIL846" s="120"/>
      <c r="OIM846" s="120"/>
      <c r="OIN846" s="120"/>
      <c r="OIO846" s="120"/>
      <c r="OIP846" s="120"/>
      <c r="OIQ846" s="120"/>
      <c r="OIR846" s="120"/>
      <c r="OIS846" s="120"/>
      <c r="OIT846" s="120"/>
      <c r="OIU846" s="120"/>
      <c r="OIV846" s="120"/>
      <c r="OIW846" s="120"/>
      <c r="OIX846" s="120"/>
      <c r="OIY846" s="120"/>
      <c r="OIZ846" s="120"/>
      <c r="OJA846" s="120"/>
      <c r="OJB846" s="120"/>
      <c r="OJC846" s="120"/>
      <c r="OJD846" s="120"/>
      <c r="OJE846" s="120"/>
      <c r="OJF846" s="120"/>
      <c r="OJG846" s="120"/>
      <c r="OJH846" s="120"/>
      <c r="OJI846" s="120"/>
      <c r="OJJ846" s="120"/>
      <c r="OJK846" s="120"/>
      <c r="OJL846" s="120"/>
      <c r="OJM846" s="120"/>
      <c r="OJN846" s="120"/>
      <c r="OJO846" s="120"/>
      <c r="OJP846" s="120"/>
      <c r="OJQ846" s="120"/>
      <c r="OJR846" s="120"/>
      <c r="OJS846" s="120"/>
      <c r="OJT846" s="120"/>
      <c r="OJU846" s="120"/>
      <c r="OJV846" s="120"/>
      <c r="OJW846" s="120"/>
      <c r="OJX846" s="120"/>
      <c r="OJY846" s="120"/>
      <c r="OJZ846" s="120"/>
      <c r="OKA846" s="120"/>
      <c r="OKB846" s="120"/>
      <c r="OKC846" s="120"/>
      <c r="OKD846" s="120"/>
      <c r="OKE846" s="120"/>
      <c r="OKF846" s="120"/>
      <c r="OKG846" s="120"/>
      <c r="OKH846" s="120"/>
      <c r="OKI846" s="120"/>
      <c r="OKJ846" s="120"/>
      <c r="OKK846" s="120"/>
      <c r="OKL846" s="120"/>
      <c r="OKM846" s="120"/>
      <c r="OKN846" s="120"/>
      <c r="OKO846" s="120"/>
      <c r="OKP846" s="120"/>
      <c r="OKQ846" s="120"/>
      <c r="OKR846" s="120"/>
      <c r="OKS846" s="120"/>
      <c r="OKT846" s="120"/>
      <c r="OKU846" s="120"/>
      <c r="OKV846" s="120"/>
      <c r="OKW846" s="120"/>
      <c r="OKX846" s="120"/>
      <c r="OKY846" s="120"/>
      <c r="OKZ846" s="120"/>
      <c r="OLA846" s="120"/>
      <c r="OLB846" s="120"/>
      <c r="OLC846" s="120"/>
      <c r="OLD846" s="120"/>
      <c r="OLE846" s="120"/>
      <c r="OLF846" s="120"/>
      <c r="OLG846" s="120"/>
      <c r="OLH846" s="120"/>
      <c r="OLI846" s="120"/>
      <c r="OLJ846" s="120"/>
      <c r="OLK846" s="120"/>
      <c r="OLL846" s="120"/>
      <c r="OLM846" s="120"/>
      <c r="OLN846" s="120"/>
      <c r="OLO846" s="120"/>
      <c r="OLP846" s="120"/>
      <c r="OLQ846" s="120"/>
      <c r="OLR846" s="120"/>
      <c r="OLS846" s="120"/>
      <c r="OLT846" s="120"/>
      <c r="OLU846" s="120"/>
      <c r="OLV846" s="120"/>
      <c r="OLW846" s="120"/>
      <c r="OLX846" s="120"/>
      <c r="OLY846" s="120"/>
      <c r="OLZ846" s="120"/>
      <c r="OMA846" s="120"/>
      <c r="OMB846" s="120"/>
      <c r="OMC846" s="120"/>
      <c r="OMD846" s="120"/>
      <c r="OME846" s="120"/>
      <c r="OMF846" s="120"/>
      <c r="OMG846" s="120"/>
      <c r="OMH846" s="120"/>
      <c r="OMI846" s="120"/>
      <c r="OMJ846" s="120"/>
      <c r="OMK846" s="120"/>
      <c r="OML846" s="120"/>
      <c r="OMM846" s="120"/>
      <c r="OMN846" s="120"/>
      <c r="OMO846" s="120"/>
      <c r="OMP846" s="120"/>
      <c r="OMQ846" s="120"/>
      <c r="OMR846" s="120"/>
      <c r="OMS846" s="120"/>
      <c r="OMT846" s="120"/>
      <c r="OMU846" s="120"/>
      <c r="OMV846" s="120"/>
      <c r="OMW846" s="120"/>
      <c r="OMX846" s="120"/>
      <c r="OMY846" s="120"/>
      <c r="OMZ846" s="120"/>
      <c r="ONA846" s="120"/>
      <c r="ONB846" s="120"/>
      <c r="ONC846" s="120"/>
      <c r="OND846" s="120"/>
      <c r="ONE846" s="120"/>
      <c r="ONF846" s="120"/>
      <c r="ONG846" s="120"/>
      <c r="ONH846" s="120"/>
      <c r="ONI846" s="120"/>
      <c r="ONJ846" s="120"/>
      <c r="ONK846" s="120"/>
      <c r="ONL846" s="120"/>
      <c r="ONM846" s="120"/>
      <c r="ONN846" s="120"/>
      <c r="ONO846" s="120"/>
      <c r="ONP846" s="120"/>
      <c r="ONQ846" s="120"/>
      <c r="ONR846" s="120"/>
      <c r="ONS846" s="120"/>
      <c r="ONT846" s="120"/>
      <c r="ONU846" s="120"/>
      <c r="ONV846" s="120"/>
      <c r="ONW846" s="120"/>
      <c r="ONX846" s="120"/>
      <c r="ONY846" s="120"/>
      <c r="ONZ846" s="120"/>
      <c r="OOA846" s="120"/>
      <c r="OOB846" s="120"/>
      <c r="OOC846" s="120"/>
      <c r="OOD846" s="120"/>
      <c r="OOE846" s="120"/>
      <c r="OOF846" s="120"/>
      <c r="OOG846" s="120"/>
      <c r="OOH846" s="120"/>
      <c r="OOI846" s="120"/>
      <c r="OOJ846" s="120"/>
      <c r="OOK846" s="120"/>
      <c r="OOL846" s="120"/>
      <c r="OOM846" s="120"/>
      <c r="OON846" s="120"/>
      <c r="OOO846" s="120"/>
      <c r="OOP846" s="120"/>
      <c r="OOQ846" s="120"/>
      <c r="OOR846" s="120"/>
      <c r="OOS846" s="120"/>
      <c r="OOT846" s="120"/>
      <c r="OOU846" s="120"/>
      <c r="OOV846" s="120"/>
      <c r="OOW846" s="120"/>
      <c r="OOX846" s="120"/>
      <c r="OOY846" s="120"/>
      <c r="OOZ846" s="120"/>
      <c r="OPA846" s="120"/>
      <c r="OPB846" s="120"/>
      <c r="OPC846" s="120"/>
      <c r="OPD846" s="120"/>
      <c r="OPE846" s="120"/>
      <c r="OPF846" s="120"/>
      <c r="OPG846" s="120"/>
      <c r="OPH846" s="120"/>
      <c r="OPI846" s="120"/>
      <c r="OPJ846" s="120"/>
      <c r="OPK846" s="120"/>
      <c r="OPL846" s="120"/>
      <c r="OPM846" s="120"/>
      <c r="OPN846" s="120"/>
      <c r="OPO846" s="120"/>
      <c r="OPP846" s="120"/>
      <c r="OPQ846" s="120"/>
      <c r="OPR846" s="120"/>
      <c r="OPS846" s="120"/>
      <c r="OPT846" s="120"/>
      <c r="OPU846" s="120"/>
      <c r="OPV846" s="120"/>
      <c r="OPW846" s="120"/>
      <c r="OPX846" s="120"/>
      <c r="OPY846" s="120"/>
      <c r="OPZ846" s="120"/>
      <c r="OQA846" s="120"/>
      <c r="OQB846" s="120"/>
      <c r="OQC846" s="120"/>
      <c r="OQD846" s="120"/>
      <c r="OQE846" s="120"/>
      <c r="OQF846" s="120"/>
      <c r="OQG846" s="120"/>
      <c r="OQH846" s="120"/>
      <c r="OQI846" s="120"/>
      <c r="OQJ846" s="120"/>
      <c r="OQK846" s="120"/>
      <c r="OQL846" s="120"/>
      <c r="OQM846" s="120"/>
      <c r="OQN846" s="120"/>
      <c r="OQO846" s="120"/>
      <c r="OQP846" s="120"/>
      <c r="OQQ846" s="120"/>
      <c r="OQR846" s="120"/>
      <c r="OQS846" s="120"/>
      <c r="OQT846" s="120"/>
      <c r="OQU846" s="120"/>
      <c r="OQV846" s="120"/>
      <c r="OQW846" s="120"/>
      <c r="OQX846" s="120"/>
      <c r="OQY846" s="120"/>
      <c r="OQZ846" s="120"/>
      <c r="ORA846" s="120"/>
      <c r="ORB846" s="120"/>
      <c r="ORC846" s="120"/>
      <c r="ORD846" s="120"/>
      <c r="ORE846" s="120"/>
      <c r="ORF846" s="120"/>
      <c r="ORG846" s="120"/>
      <c r="ORH846" s="120"/>
      <c r="ORI846" s="120"/>
      <c r="ORJ846" s="120"/>
      <c r="ORK846" s="120"/>
      <c r="ORL846" s="120"/>
      <c r="ORM846" s="120"/>
      <c r="ORN846" s="120"/>
      <c r="ORO846" s="120"/>
      <c r="ORP846" s="120"/>
      <c r="ORQ846" s="120"/>
      <c r="ORR846" s="120"/>
      <c r="ORS846" s="120"/>
      <c r="ORT846" s="120"/>
      <c r="ORU846" s="120"/>
      <c r="ORV846" s="120"/>
      <c r="ORW846" s="120"/>
      <c r="ORX846" s="120"/>
      <c r="ORY846" s="120"/>
      <c r="ORZ846" s="120"/>
      <c r="OSA846" s="120"/>
      <c r="OSB846" s="120"/>
      <c r="OSC846" s="120"/>
      <c r="OSD846" s="120"/>
      <c r="OSE846" s="120"/>
      <c r="OSF846" s="120"/>
      <c r="OSG846" s="120"/>
      <c r="OSH846" s="120"/>
      <c r="OSI846" s="120"/>
      <c r="OSJ846" s="120"/>
      <c r="OSK846" s="120"/>
      <c r="OSL846" s="120"/>
      <c r="OSM846" s="120"/>
      <c r="OSN846" s="120"/>
      <c r="OSO846" s="120"/>
      <c r="OSP846" s="120"/>
      <c r="OSQ846" s="120"/>
      <c r="OSR846" s="120"/>
      <c r="OSS846" s="120"/>
      <c r="OST846" s="120"/>
      <c r="OSU846" s="120"/>
      <c r="OSV846" s="120"/>
      <c r="OSW846" s="120"/>
      <c r="OSX846" s="120"/>
      <c r="OSY846" s="120"/>
      <c r="OSZ846" s="120"/>
      <c r="OTA846" s="120"/>
      <c r="OTB846" s="120"/>
      <c r="OTC846" s="120"/>
      <c r="OTD846" s="120"/>
      <c r="OTE846" s="120"/>
      <c r="OTF846" s="120"/>
      <c r="OTG846" s="120"/>
      <c r="OTH846" s="120"/>
      <c r="OTI846" s="120"/>
      <c r="OTJ846" s="120"/>
      <c r="OTK846" s="120"/>
      <c r="OTL846" s="120"/>
      <c r="OTM846" s="120"/>
      <c r="OTN846" s="120"/>
      <c r="OTO846" s="120"/>
      <c r="OTP846" s="120"/>
      <c r="OTQ846" s="120"/>
      <c r="OTR846" s="120"/>
      <c r="OTS846" s="120"/>
      <c r="OTT846" s="120"/>
      <c r="OTU846" s="120"/>
      <c r="OTV846" s="120"/>
      <c r="OTW846" s="120"/>
      <c r="OTX846" s="120"/>
      <c r="OTY846" s="120"/>
      <c r="OTZ846" s="120"/>
      <c r="OUA846" s="120"/>
      <c r="OUB846" s="120"/>
      <c r="OUC846" s="120"/>
      <c r="OUD846" s="120"/>
      <c r="OUE846" s="120"/>
      <c r="OUF846" s="120"/>
      <c r="OUG846" s="120"/>
      <c r="OUH846" s="120"/>
      <c r="OUI846" s="120"/>
      <c r="OUJ846" s="120"/>
      <c r="OUK846" s="120"/>
      <c r="OUL846" s="120"/>
      <c r="OUM846" s="120"/>
      <c r="OUN846" s="120"/>
      <c r="OUO846" s="120"/>
      <c r="OUP846" s="120"/>
      <c r="OUQ846" s="120"/>
      <c r="OUR846" s="120"/>
      <c r="OUS846" s="120"/>
      <c r="OUT846" s="120"/>
      <c r="OUU846" s="120"/>
      <c r="OUV846" s="120"/>
      <c r="OUW846" s="120"/>
      <c r="OUX846" s="120"/>
      <c r="OUY846" s="120"/>
      <c r="OUZ846" s="120"/>
      <c r="OVA846" s="120"/>
      <c r="OVB846" s="120"/>
      <c r="OVC846" s="120"/>
      <c r="OVD846" s="120"/>
      <c r="OVE846" s="120"/>
      <c r="OVF846" s="120"/>
      <c r="OVG846" s="120"/>
      <c r="OVH846" s="120"/>
      <c r="OVI846" s="120"/>
      <c r="OVJ846" s="120"/>
      <c r="OVK846" s="120"/>
      <c r="OVL846" s="120"/>
      <c r="OVM846" s="120"/>
      <c r="OVN846" s="120"/>
      <c r="OVO846" s="120"/>
      <c r="OVP846" s="120"/>
      <c r="OVQ846" s="120"/>
      <c r="OVR846" s="120"/>
      <c r="OVS846" s="120"/>
      <c r="OVT846" s="120"/>
      <c r="OVU846" s="120"/>
      <c r="OVV846" s="120"/>
      <c r="OVW846" s="120"/>
      <c r="OVX846" s="120"/>
      <c r="OVY846" s="120"/>
      <c r="OVZ846" s="120"/>
      <c r="OWA846" s="120"/>
      <c r="OWB846" s="120"/>
      <c r="OWC846" s="120"/>
      <c r="OWD846" s="120"/>
      <c r="OWE846" s="120"/>
      <c r="OWF846" s="120"/>
      <c r="OWG846" s="120"/>
      <c r="OWH846" s="120"/>
      <c r="OWI846" s="120"/>
      <c r="OWJ846" s="120"/>
      <c r="OWK846" s="120"/>
      <c r="OWL846" s="120"/>
      <c r="OWM846" s="120"/>
      <c r="OWN846" s="120"/>
      <c r="OWO846" s="120"/>
      <c r="OWP846" s="120"/>
      <c r="OWQ846" s="120"/>
      <c r="OWR846" s="120"/>
      <c r="OWS846" s="120"/>
      <c r="OWT846" s="120"/>
      <c r="OWU846" s="120"/>
      <c r="OWV846" s="120"/>
      <c r="OWW846" s="120"/>
      <c r="OWX846" s="120"/>
      <c r="OWY846" s="120"/>
      <c r="OWZ846" s="120"/>
      <c r="OXA846" s="120"/>
      <c r="OXB846" s="120"/>
      <c r="OXC846" s="120"/>
      <c r="OXD846" s="120"/>
      <c r="OXE846" s="120"/>
      <c r="OXF846" s="120"/>
      <c r="OXG846" s="120"/>
      <c r="OXH846" s="120"/>
      <c r="OXI846" s="120"/>
      <c r="OXJ846" s="120"/>
      <c r="OXK846" s="120"/>
      <c r="OXL846" s="120"/>
      <c r="OXM846" s="120"/>
      <c r="OXN846" s="120"/>
      <c r="OXO846" s="120"/>
      <c r="OXP846" s="120"/>
      <c r="OXQ846" s="120"/>
      <c r="OXR846" s="120"/>
      <c r="OXS846" s="120"/>
      <c r="OXT846" s="120"/>
      <c r="OXU846" s="120"/>
      <c r="OXV846" s="120"/>
      <c r="OXW846" s="120"/>
      <c r="OXX846" s="120"/>
      <c r="OXY846" s="120"/>
      <c r="OXZ846" s="120"/>
      <c r="OYA846" s="120"/>
      <c r="OYB846" s="120"/>
      <c r="OYC846" s="120"/>
      <c r="OYD846" s="120"/>
      <c r="OYE846" s="120"/>
      <c r="OYF846" s="120"/>
      <c r="OYG846" s="120"/>
      <c r="OYH846" s="120"/>
      <c r="OYI846" s="120"/>
      <c r="OYJ846" s="120"/>
      <c r="OYK846" s="120"/>
      <c r="OYL846" s="120"/>
      <c r="OYM846" s="120"/>
      <c r="OYN846" s="120"/>
      <c r="OYO846" s="120"/>
      <c r="OYP846" s="120"/>
      <c r="OYQ846" s="120"/>
      <c r="OYR846" s="120"/>
      <c r="OYS846" s="120"/>
      <c r="OYT846" s="120"/>
      <c r="OYU846" s="120"/>
      <c r="OYV846" s="120"/>
      <c r="OYW846" s="120"/>
      <c r="OYX846" s="120"/>
      <c r="OYY846" s="120"/>
      <c r="OYZ846" s="120"/>
      <c r="OZA846" s="120"/>
      <c r="OZB846" s="120"/>
      <c r="OZC846" s="120"/>
      <c r="OZD846" s="120"/>
      <c r="OZE846" s="120"/>
      <c r="OZF846" s="120"/>
      <c r="OZG846" s="120"/>
      <c r="OZH846" s="120"/>
      <c r="OZI846" s="120"/>
      <c r="OZJ846" s="120"/>
      <c r="OZK846" s="120"/>
      <c r="OZL846" s="120"/>
      <c r="OZM846" s="120"/>
      <c r="OZN846" s="120"/>
      <c r="OZO846" s="120"/>
      <c r="OZP846" s="120"/>
      <c r="OZQ846" s="120"/>
      <c r="OZR846" s="120"/>
      <c r="OZS846" s="120"/>
      <c r="OZT846" s="120"/>
      <c r="OZU846" s="120"/>
      <c r="OZV846" s="120"/>
      <c r="OZW846" s="120"/>
      <c r="OZX846" s="120"/>
      <c r="OZY846" s="120"/>
      <c r="OZZ846" s="120"/>
      <c r="PAA846" s="120"/>
      <c r="PAB846" s="120"/>
      <c r="PAC846" s="120"/>
      <c r="PAD846" s="120"/>
      <c r="PAE846" s="120"/>
      <c r="PAF846" s="120"/>
      <c r="PAG846" s="120"/>
      <c r="PAH846" s="120"/>
      <c r="PAI846" s="120"/>
      <c r="PAJ846" s="120"/>
      <c r="PAK846" s="120"/>
      <c r="PAL846" s="120"/>
      <c r="PAM846" s="120"/>
      <c r="PAN846" s="120"/>
      <c r="PAO846" s="120"/>
      <c r="PAP846" s="120"/>
      <c r="PAQ846" s="120"/>
      <c r="PAR846" s="120"/>
      <c r="PAS846" s="120"/>
      <c r="PAT846" s="120"/>
      <c r="PAU846" s="120"/>
      <c r="PAV846" s="120"/>
      <c r="PAW846" s="120"/>
      <c r="PAX846" s="120"/>
      <c r="PAY846" s="120"/>
      <c r="PAZ846" s="120"/>
      <c r="PBA846" s="120"/>
      <c r="PBB846" s="120"/>
      <c r="PBC846" s="120"/>
      <c r="PBD846" s="120"/>
      <c r="PBE846" s="120"/>
      <c r="PBF846" s="120"/>
      <c r="PBG846" s="120"/>
      <c r="PBH846" s="120"/>
      <c r="PBI846" s="120"/>
      <c r="PBJ846" s="120"/>
      <c r="PBK846" s="120"/>
      <c r="PBL846" s="120"/>
      <c r="PBM846" s="120"/>
      <c r="PBN846" s="120"/>
      <c r="PBO846" s="120"/>
      <c r="PBP846" s="120"/>
      <c r="PBQ846" s="120"/>
      <c r="PBR846" s="120"/>
      <c r="PBS846" s="120"/>
      <c r="PBT846" s="120"/>
      <c r="PBU846" s="120"/>
      <c r="PBV846" s="120"/>
      <c r="PBW846" s="120"/>
      <c r="PBX846" s="120"/>
      <c r="PBY846" s="120"/>
      <c r="PBZ846" s="120"/>
      <c r="PCA846" s="120"/>
      <c r="PCB846" s="120"/>
      <c r="PCC846" s="120"/>
      <c r="PCD846" s="120"/>
      <c r="PCE846" s="120"/>
      <c r="PCF846" s="120"/>
      <c r="PCG846" s="120"/>
      <c r="PCH846" s="120"/>
      <c r="PCI846" s="120"/>
      <c r="PCJ846" s="120"/>
      <c r="PCK846" s="120"/>
      <c r="PCL846" s="120"/>
      <c r="PCM846" s="120"/>
      <c r="PCN846" s="120"/>
      <c r="PCO846" s="120"/>
      <c r="PCP846" s="120"/>
      <c r="PCQ846" s="120"/>
      <c r="PCR846" s="120"/>
      <c r="PCS846" s="120"/>
      <c r="PCT846" s="120"/>
      <c r="PCU846" s="120"/>
      <c r="PCV846" s="120"/>
      <c r="PCW846" s="120"/>
      <c r="PCX846" s="120"/>
      <c r="PCY846" s="120"/>
      <c r="PCZ846" s="120"/>
      <c r="PDA846" s="120"/>
      <c r="PDB846" s="120"/>
      <c r="PDC846" s="120"/>
      <c r="PDD846" s="120"/>
      <c r="PDE846" s="120"/>
      <c r="PDF846" s="120"/>
      <c r="PDG846" s="120"/>
      <c r="PDH846" s="120"/>
      <c r="PDI846" s="120"/>
      <c r="PDJ846" s="120"/>
      <c r="PDK846" s="120"/>
      <c r="PDL846" s="120"/>
      <c r="PDM846" s="120"/>
      <c r="PDN846" s="120"/>
      <c r="PDO846" s="120"/>
      <c r="PDP846" s="120"/>
      <c r="PDQ846" s="120"/>
      <c r="PDR846" s="120"/>
      <c r="PDS846" s="120"/>
      <c r="PDT846" s="120"/>
      <c r="PDU846" s="120"/>
      <c r="PDV846" s="120"/>
      <c r="PDW846" s="120"/>
      <c r="PDX846" s="120"/>
      <c r="PDY846" s="120"/>
      <c r="PDZ846" s="120"/>
      <c r="PEA846" s="120"/>
      <c r="PEB846" s="120"/>
      <c r="PEC846" s="120"/>
      <c r="PED846" s="120"/>
      <c r="PEE846" s="120"/>
      <c r="PEF846" s="120"/>
      <c r="PEG846" s="120"/>
      <c r="PEH846" s="120"/>
      <c r="PEI846" s="120"/>
      <c r="PEJ846" s="120"/>
      <c r="PEK846" s="120"/>
      <c r="PEL846" s="120"/>
      <c r="PEM846" s="120"/>
      <c r="PEN846" s="120"/>
      <c r="PEO846" s="120"/>
      <c r="PEP846" s="120"/>
      <c r="PEQ846" s="120"/>
      <c r="PER846" s="120"/>
      <c r="PES846" s="120"/>
      <c r="PET846" s="120"/>
      <c r="PEU846" s="120"/>
      <c r="PEV846" s="120"/>
      <c r="PEW846" s="120"/>
      <c r="PEX846" s="120"/>
      <c r="PEY846" s="120"/>
      <c r="PEZ846" s="120"/>
      <c r="PFA846" s="120"/>
      <c r="PFB846" s="120"/>
      <c r="PFC846" s="120"/>
      <c r="PFD846" s="120"/>
      <c r="PFE846" s="120"/>
      <c r="PFF846" s="120"/>
      <c r="PFG846" s="120"/>
      <c r="PFH846" s="120"/>
      <c r="PFI846" s="120"/>
      <c r="PFJ846" s="120"/>
      <c r="PFK846" s="120"/>
      <c r="PFL846" s="120"/>
      <c r="PFM846" s="120"/>
      <c r="PFN846" s="120"/>
      <c r="PFO846" s="120"/>
      <c r="PFP846" s="120"/>
      <c r="PFQ846" s="120"/>
      <c r="PFR846" s="120"/>
      <c r="PFS846" s="120"/>
      <c r="PFT846" s="120"/>
      <c r="PFU846" s="120"/>
      <c r="PFV846" s="120"/>
      <c r="PFW846" s="120"/>
      <c r="PFX846" s="120"/>
      <c r="PFY846" s="120"/>
      <c r="PFZ846" s="120"/>
      <c r="PGA846" s="120"/>
      <c r="PGB846" s="120"/>
      <c r="PGC846" s="120"/>
      <c r="PGD846" s="120"/>
      <c r="PGE846" s="120"/>
      <c r="PGF846" s="120"/>
      <c r="PGG846" s="120"/>
      <c r="PGH846" s="120"/>
      <c r="PGI846" s="120"/>
      <c r="PGJ846" s="120"/>
      <c r="PGK846" s="120"/>
      <c r="PGL846" s="120"/>
      <c r="PGM846" s="120"/>
      <c r="PGN846" s="120"/>
      <c r="PGO846" s="120"/>
      <c r="PGP846" s="120"/>
      <c r="PGQ846" s="120"/>
      <c r="PGR846" s="120"/>
      <c r="PGS846" s="120"/>
      <c r="PGT846" s="120"/>
      <c r="PGU846" s="120"/>
      <c r="PGV846" s="120"/>
      <c r="PGW846" s="120"/>
      <c r="PGX846" s="120"/>
      <c r="PGY846" s="120"/>
      <c r="PGZ846" s="120"/>
      <c r="PHA846" s="120"/>
      <c r="PHB846" s="120"/>
      <c r="PHC846" s="120"/>
      <c r="PHD846" s="120"/>
      <c r="PHE846" s="120"/>
      <c r="PHF846" s="120"/>
      <c r="PHG846" s="120"/>
      <c r="PHH846" s="120"/>
      <c r="PHI846" s="120"/>
      <c r="PHJ846" s="120"/>
      <c r="PHK846" s="120"/>
      <c r="PHL846" s="120"/>
      <c r="PHM846" s="120"/>
      <c r="PHN846" s="120"/>
      <c r="PHO846" s="120"/>
      <c r="PHP846" s="120"/>
      <c r="PHQ846" s="120"/>
      <c r="PHR846" s="120"/>
      <c r="PHS846" s="120"/>
      <c r="PHT846" s="120"/>
      <c r="PHU846" s="120"/>
      <c r="PHV846" s="120"/>
      <c r="PHW846" s="120"/>
      <c r="PHX846" s="120"/>
      <c r="PHY846" s="120"/>
      <c r="PHZ846" s="120"/>
      <c r="PIA846" s="120"/>
      <c r="PIB846" s="120"/>
      <c r="PIC846" s="120"/>
      <c r="PID846" s="120"/>
      <c r="PIE846" s="120"/>
      <c r="PIF846" s="120"/>
      <c r="PIG846" s="120"/>
      <c r="PIH846" s="120"/>
      <c r="PII846" s="120"/>
      <c r="PIJ846" s="120"/>
      <c r="PIK846" s="120"/>
      <c r="PIL846" s="120"/>
      <c r="PIM846" s="120"/>
      <c r="PIN846" s="120"/>
      <c r="PIO846" s="120"/>
      <c r="PIP846" s="120"/>
      <c r="PIQ846" s="120"/>
      <c r="PIR846" s="120"/>
      <c r="PIS846" s="120"/>
      <c r="PIT846" s="120"/>
      <c r="PIU846" s="120"/>
      <c r="PIV846" s="120"/>
      <c r="PIW846" s="120"/>
      <c r="PIX846" s="120"/>
      <c r="PIY846" s="120"/>
      <c r="PIZ846" s="120"/>
      <c r="PJA846" s="120"/>
      <c r="PJB846" s="120"/>
      <c r="PJC846" s="120"/>
      <c r="PJD846" s="120"/>
      <c r="PJE846" s="120"/>
      <c r="PJF846" s="120"/>
      <c r="PJG846" s="120"/>
      <c r="PJH846" s="120"/>
      <c r="PJI846" s="120"/>
      <c r="PJJ846" s="120"/>
      <c r="PJK846" s="120"/>
      <c r="PJL846" s="120"/>
      <c r="PJM846" s="120"/>
      <c r="PJN846" s="120"/>
      <c r="PJO846" s="120"/>
      <c r="PJP846" s="120"/>
      <c r="PJQ846" s="120"/>
      <c r="PJR846" s="120"/>
      <c r="PJS846" s="120"/>
      <c r="PJT846" s="120"/>
      <c r="PJU846" s="120"/>
      <c r="PJV846" s="120"/>
      <c r="PJW846" s="120"/>
      <c r="PJX846" s="120"/>
      <c r="PJY846" s="120"/>
      <c r="PJZ846" s="120"/>
      <c r="PKA846" s="120"/>
      <c r="PKB846" s="120"/>
      <c r="PKC846" s="120"/>
      <c r="PKD846" s="120"/>
      <c r="PKE846" s="120"/>
      <c r="PKF846" s="120"/>
      <c r="PKG846" s="120"/>
      <c r="PKH846" s="120"/>
      <c r="PKI846" s="120"/>
      <c r="PKJ846" s="120"/>
      <c r="PKK846" s="120"/>
      <c r="PKL846" s="120"/>
      <c r="PKM846" s="120"/>
      <c r="PKN846" s="120"/>
      <c r="PKO846" s="120"/>
      <c r="PKP846" s="120"/>
      <c r="PKQ846" s="120"/>
      <c r="PKR846" s="120"/>
      <c r="PKS846" s="120"/>
      <c r="PKT846" s="120"/>
      <c r="PKU846" s="120"/>
      <c r="PKV846" s="120"/>
      <c r="PKW846" s="120"/>
      <c r="PKX846" s="120"/>
      <c r="PKY846" s="120"/>
      <c r="PKZ846" s="120"/>
      <c r="PLA846" s="120"/>
      <c r="PLB846" s="120"/>
      <c r="PLC846" s="120"/>
      <c r="PLD846" s="120"/>
      <c r="PLE846" s="120"/>
      <c r="PLF846" s="120"/>
      <c r="PLG846" s="120"/>
      <c r="PLH846" s="120"/>
      <c r="PLI846" s="120"/>
      <c r="PLJ846" s="120"/>
      <c r="PLK846" s="120"/>
      <c r="PLL846" s="120"/>
      <c r="PLM846" s="120"/>
      <c r="PLN846" s="120"/>
      <c r="PLO846" s="120"/>
      <c r="PLP846" s="120"/>
      <c r="PLQ846" s="120"/>
      <c r="PLR846" s="120"/>
      <c r="PLS846" s="120"/>
      <c r="PLT846" s="120"/>
      <c r="PLU846" s="120"/>
      <c r="PLV846" s="120"/>
      <c r="PLW846" s="120"/>
      <c r="PLX846" s="120"/>
      <c r="PLY846" s="120"/>
      <c r="PLZ846" s="120"/>
      <c r="PMA846" s="120"/>
      <c r="PMB846" s="120"/>
      <c r="PMC846" s="120"/>
      <c r="PMD846" s="120"/>
      <c r="PME846" s="120"/>
      <c r="PMF846" s="120"/>
      <c r="PMG846" s="120"/>
      <c r="PMH846" s="120"/>
      <c r="PMI846" s="120"/>
      <c r="PMJ846" s="120"/>
      <c r="PMK846" s="120"/>
      <c r="PML846" s="120"/>
      <c r="PMM846" s="120"/>
      <c r="PMN846" s="120"/>
      <c r="PMO846" s="120"/>
      <c r="PMP846" s="120"/>
      <c r="PMQ846" s="120"/>
      <c r="PMR846" s="120"/>
      <c r="PMS846" s="120"/>
      <c r="PMT846" s="120"/>
      <c r="PMU846" s="120"/>
      <c r="PMV846" s="120"/>
      <c r="PMW846" s="120"/>
      <c r="PMX846" s="120"/>
      <c r="PMY846" s="120"/>
      <c r="PMZ846" s="120"/>
      <c r="PNA846" s="120"/>
      <c r="PNB846" s="120"/>
      <c r="PNC846" s="120"/>
      <c r="PND846" s="120"/>
      <c r="PNE846" s="120"/>
      <c r="PNF846" s="120"/>
      <c r="PNG846" s="120"/>
      <c r="PNH846" s="120"/>
      <c r="PNI846" s="120"/>
      <c r="PNJ846" s="120"/>
      <c r="PNK846" s="120"/>
      <c r="PNL846" s="120"/>
      <c r="PNM846" s="120"/>
      <c r="PNN846" s="120"/>
      <c r="PNO846" s="120"/>
      <c r="PNP846" s="120"/>
      <c r="PNQ846" s="120"/>
      <c r="PNR846" s="120"/>
      <c r="PNS846" s="120"/>
      <c r="PNT846" s="120"/>
      <c r="PNU846" s="120"/>
      <c r="PNV846" s="120"/>
      <c r="PNW846" s="120"/>
      <c r="PNX846" s="120"/>
      <c r="PNY846" s="120"/>
      <c r="PNZ846" s="120"/>
      <c r="POA846" s="120"/>
      <c r="POB846" s="120"/>
      <c r="POC846" s="120"/>
      <c r="POD846" s="120"/>
      <c r="POE846" s="120"/>
      <c r="POF846" s="120"/>
      <c r="POG846" s="120"/>
      <c r="POH846" s="120"/>
      <c r="POI846" s="120"/>
      <c r="POJ846" s="120"/>
      <c r="POK846" s="120"/>
      <c r="POL846" s="120"/>
      <c r="POM846" s="120"/>
      <c r="PON846" s="120"/>
      <c r="POO846" s="120"/>
      <c r="POP846" s="120"/>
      <c r="POQ846" s="120"/>
      <c r="POR846" s="120"/>
      <c r="POS846" s="120"/>
      <c r="POT846" s="120"/>
      <c r="POU846" s="120"/>
      <c r="POV846" s="120"/>
      <c r="POW846" s="120"/>
      <c r="POX846" s="120"/>
      <c r="POY846" s="120"/>
      <c r="POZ846" s="120"/>
      <c r="PPA846" s="120"/>
      <c r="PPB846" s="120"/>
      <c r="PPC846" s="120"/>
      <c r="PPD846" s="120"/>
      <c r="PPE846" s="120"/>
      <c r="PPF846" s="120"/>
      <c r="PPG846" s="120"/>
      <c r="PPH846" s="120"/>
      <c r="PPI846" s="120"/>
      <c r="PPJ846" s="120"/>
      <c r="PPK846" s="120"/>
      <c r="PPL846" s="120"/>
      <c r="PPM846" s="120"/>
      <c r="PPN846" s="120"/>
      <c r="PPO846" s="120"/>
      <c r="PPP846" s="120"/>
      <c r="PPQ846" s="120"/>
      <c r="PPR846" s="120"/>
      <c r="PPS846" s="120"/>
      <c r="PPT846" s="120"/>
      <c r="PPU846" s="120"/>
      <c r="PPV846" s="120"/>
      <c r="PPW846" s="120"/>
      <c r="PPX846" s="120"/>
      <c r="PPY846" s="120"/>
      <c r="PPZ846" s="120"/>
      <c r="PQA846" s="120"/>
      <c r="PQB846" s="120"/>
      <c r="PQC846" s="120"/>
      <c r="PQD846" s="120"/>
      <c r="PQE846" s="120"/>
      <c r="PQF846" s="120"/>
      <c r="PQG846" s="120"/>
      <c r="PQH846" s="120"/>
      <c r="PQI846" s="120"/>
      <c r="PQJ846" s="120"/>
      <c r="PQK846" s="120"/>
      <c r="PQL846" s="120"/>
      <c r="PQM846" s="120"/>
      <c r="PQN846" s="120"/>
      <c r="PQO846" s="120"/>
      <c r="PQP846" s="120"/>
      <c r="PQQ846" s="120"/>
      <c r="PQR846" s="120"/>
      <c r="PQS846" s="120"/>
      <c r="PQT846" s="120"/>
      <c r="PQU846" s="120"/>
      <c r="PQV846" s="120"/>
      <c r="PQW846" s="120"/>
      <c r="PQX846" s="120"/>
      <c r="PQY846" s="120"/>
      <c r="PQZ846" s="120"/>
      <c r="PRA846" s="120"/>
      <c r="PRB846" s="120"/>
      <c r="PRC846" s="120"/>
      <c r="PRD846" s="120"/>
      <c r="PRE846" s="120"/>
      <c r="PRF846" s="120"/>
      <c r="PRG846" s="120"/>
      <c r="PRH846" s="120"/>
      <c r="PRI846" s="120"/>
      <c r="PRJ846" s="120"/>
      <c r="PRK846" s="120"/>
      <c r="PRL846" s="120"/>
      <c r="PRM846" s="120"/>
      <c r="PRN846" s="120"/>
      <c r="PRO846" s="120"/>
      <c r="PRP846" s="120"/>
      <c r="PRQ846" s="120"/>
      <c r="PRR846" s="120"/>
      <c r="PRS846" s="120"/>
      <c r="PRT846" s="120"/>
      <c r="PRU846" s="120"/>
      <c r="PRV846" s="120"/>
      <c r="PRW846" s="120"/>
      <c r="PRX846" s="120"/>
      <c r="PRY846" s="120"/>
      <c r="PRZ846" s="120"/>
      <c r="PSA846" s="120"/>
      <c r="PSB846" s="120"/>
      <c r="PSC846" s="120"/>
      <c r="PSD846" s="120"/>
      <c r="PSE846" s="120"/>
      <c r="PSF846" s="120"/>
      <c r="PSG846" s="120"/>
      <c r="PSH846" s="120"/>
      <c r="PSI846" s="120"/>
      <c r="PSJ846" s="120"/>
      <c r="PSK846" s="120"/>
      <c r="PSL846" s="120"/>
      <c r="PSM846" s="120"/>
      <c r="PSN846" s="120"/>
      <c r="PSO846" s="120"/>
      <c r="PSP846" s="120"/>
      <c r="PSQ846" s="120"/>
      <c r="PSR846" s="120"/>
      <c r="PSS846" s="120"/>
      <c r="PST846" s="120"/>
      <c r="PSU846" s="120"/>
      <c r="PSV846" s="120"/>
      <c r="PSW846" s="120"/>
      <c r="PSX846" s="120"/>
      <c r="PSY846" s="120"/>
      <c r="PSZ846" s="120"/>
      <c r="PTA846" s="120"/>
      <c r="PTB846" s="120"/>
      <c r="PTC846" s="120"/>
      <c r="PTD846" s="120"/>
      <c r="PTE846" s="120"/>
      <c r="PTF846" s="120"/>
      <c r="PTG846" s="120"/>
      <c r="PTH846" s="120"/>
      <c r="PTI846" s="120"/>
      <c r="PTJ846" s="120"/>
      <c r="PTK846" s="120"/>
      <c r="PTL846" s="120"/>
      <c r="PTM846" s="120"/>
      <c r="PTN846" s="120"/>
      <c r="PTO846" s="120"/>
      <c r="PTP846" s="120"/>
      <c r="PTQ846" s="120"/>
      <c r="PTR846" s="120"/>
      <c r="PTS846" s="120"/>
      <c r="PTT846" s="120"/>
      <c r="PTU846" s="120"/>
      <c r="PTV846" s="120"/>
      <c r="PTW846" s="120"/>
      <c r="PTX846" s="120"/>
      <c r="PTY846" s="120"/>
      <c r="PTZ846" s="120"/>
      <c r="PUA846" s="120"/>
      <c r="PUB846" s="120"/>
      <c r="PUC846" s="120"/>
      <c r="PUD846" s="120"/>
      <c r="PUE846" s="120"/>
      <c r="PUF846" s="120"/>
      <c r="PUG846" s="120"/>
      <c r="PUH846" s="120"/>
      <c r="PUI846" s="120"/>
      <c r="PUJ846" s="120"/>
      <c r="PUK846" s="120"/>
      <c r="PUL846" s="120"/>
      <c r="PUM846" s="120"/>
      <c r="PUN846" s="120"/>
      <c r="PUO846" s="120"/>
      <c r="PUP846" s="120"/>
      <c r="PUQ846" s="120"/>
      <c r="PUR846" s="120"/>
      <c r="PUS846" s="120"/>
      <c r="PUT846" s="120"/>
      <c r="PUU846" s="120"/>
      <c r="PUV846" s="120"/>
      <c r="PUW846" s="120"/>
      <c r="PUX846" s="120"/>
      <c r="PUY846" s="120"/>
      <c r="PUZ846" s="120"/>
      <c r="PVA846" s="120"/>
      <c r="PVB846" s="120"/>
      <c r="PVC846" s="120"/>
      <c r="PVD846" s="120"/>
      <c r="PVE846" s="120"/>
      <c r="PVF846" s="120"/>
      <c r="PVG846" s="120"/>
      <c r="PVH846" s="120"/>
      <c r="PVI846" s="120"/>
      <c r="PVJ846" s="120"/>
      <c r="PVK846" s="120"/>
      <c r="PVL846" s="120"/>
      <c r="PVM846" s="120"/>
      <c r="PVN846" s="120"/>
      <c r="PVO846" s="120"/>
      <c r="PVP846" s="120"/>
      <c r="PVQ846" s="120"/>
      <c r="PVR846" s="120"/>
      <c r="PVS846" s="120"/>
      <c r="PVT846" s="120"/>
      <c r="PVU846" s="120"/>
      <c r="PVV846" s="120"/>
      <c r="PVW846" s="120"/>
      <c r="PVX846" s="120"/>
      <c r="PVY846" s="120"/>
      <c r="PVZ846" s="120"/>
      <c r="PWA846" s="120"/>
      <c r="PWB846" s="120"/>
      <c r="PWC846" s="120"/>
      <c r="PWD846" s="120"/>
      <c r="PWE846" s="120"/>
      <c r="PWF846" s="120"/>
      <c r="PWG846" s="120"/>
      <c r="PWH846" s="120"/>
      <c r="PWI846" s="120"/>
      <c r="PWJ846" s="120"/>
      <c r="PWK846" s="120"/>
      <c r="PWL846" s="120"/>
      <c r="PWM846" s="120"/>
      <c r="PWN846" s="120"/>
      <c r="PWO846" s="120"/>
      <c r="PWP846" s="120"/>
      <c r="PWQ846" s="120"/>
      <c r="PWR846" s="120"/>
      <c r="PWS846" s="120"/>
      <c r="PWT846" s="120"/>
      <c r="PWU846" s="120"/>
      <c r="PWV846" s="120"/>
      <c r="PWW846" s="120"/>
      <c r="PWX846" s="120"/>
      <c r="PWY846" s="120"/>
      <c r="PWZ846" s="120"/>
      <c r="PXA846" s="120"/>
      <c r="PXB846" s="120"/>
      <c r="PXC846" s="120"/>
      <c r="PXD846" s="120"/>
      <c r="PXE846" s="120"/>
      <c r="PXF846" s="120"/>
      <c r="PXG846" s="120"/>
      <c r="PXH846" s="120"/>
      <c r="PXI846" s="120"/>
      <c r="PXJ846" s="120"/>
      <c r="PXK846" s="120"/>
      <c r="PXL846" s="120"/>
      <c r="PXM846" s="120"/>
      <c r="PXN846" s="120"/>
      <c r="PXO846" s="120"/>
      <c r="PXP846" s="120"/>
      <c r="PXQ846" s="120"/>
      <c r="PXR846" s="120"/>
      <c r="PXS846" s="120"/>
      <c r="PXT846" s="120"/>
      <c r="PXU846" s="120"/>
      <c r="PXV846" s="120"/>
      <c r="PXW846" s="120"/>
      <c r="PXX846" s="120"/>
      <c r="PXY846" s="120"/>
      <c r="PXZ846" s="120"/>
      <c r="PYA846" s="120"/>
      <c r="PYB846" s="120"/>
      <c r="PYC846" s="120"/>
      <c r="PYD846" s="120"/>
      <c r="PYE846" s="120"/>
      <c r="PYF846" s="120"/>
      <c r="PYG846" s="120"/>
      <c r="PYH846" s="120"/>
      <c r="PYI846" s="120"/>
      <c r="PYJ846" s="120"/>
      <c r="PYK846" s="120"/>
      <c r="PYL846" s="120"/>
      <c r="PYM846" s="120"/>
      <c r="PYN846" s="120"/>
      <c r="PYO846" s="120"/>
      <c r="PYP846" s="120"/>
      <c r="PYQ846" s="120"/>
      <c r="PYR846" s="120"/>
      <c r="PYS846" s="120"/>
      <c r="PYT846" s="120"/>
      <c r="PYU846" s="120"/>
      <c r="PYV846" s="120"/>
      <c r="PYW846" s="120"/>
      <c r="PYX846" s="120"/>
      <c r="PYY846" s="120"/>
      <c r="PYZ846" s="120"/>
      <c r="PZA846" s="120"/>
      <c r="PZB846" s="120"/>
      <c r="PZC846" s="120"/>
      <c r="PZD846" s="120"/>
      <c r="PZE846" s="120"/>
      <c r="PZF846" s="120"/>
      <c r="PZG846" s="120"/>
      <c r="PZH846" s="120"/>
      <c r="PZI846" s="120"/>
      <c r="PZJ846" s="120"/>
      <c r="PZK846" s="120"/>
      <c r="PZL846" s="120"/>
      <c r="PZM846" s="120"/>
      <c r="PZN846" s="120"/>
      <c r="PZO846" s="120"/>
      <c r="PZP846" s="120"/>
      <c r="PZQ846" s="120"/>
      <c r="PZR846" s="120"/>
      <c r="PZS846" s="120"/>
      <c r="PZT846" s="120"/>
      <c r="PZU846" s="120"/>
      <c r="PZV846" s="120"/>
      <c r="PZW846" s="120"/>
      <c r="PZX846" s="120"/>
      <c r="PZY846" s="120"/>
      <c r="PZZ846" s="120"/>
      <c r="QAA846" s="120"/>
      <c r="QAB846" s="120"/>
      <c r="QAC846" s="120"/>
      <c r="QAD846" s="120"/>
      <c r="QAE846" s="120"/>
      <c r="QAF846" s="120"/>
      <c r="QAG846" s="120"/>
      <c r="QAH846" s="120"/>
      <c r="QAI846" s="120"/>
      <c r="QAJ846" s="120"/>
      <c r="QAK846" s="120"/>
      <c r="QAL846" s="120"/>
      <c r="QAM846" s="120"/>
      <c r="QAN846" s="120"/>
      <c r="QAO846" s="120"/>
      <c r="QAP846" s="120"/>
      <c r="QAQ846" s="120"/>
      <c r="QAR846" s="120"/>
      <c r="QAS846" s="120"/>
      <c r="QAT846" s="120"/>
      <c r="QAU846" s="120"/>
      <c r="QAV846" s="120"/>
      <c r="QAW846" s="120"/>
      <c r="QAX846" s="120"/>
      <c r="QAY846" s="120"/>
      <c r="QAZ846" s="120"/>
      <c r="QBA846" s="120"/>
      <c r="QBB846" s="120"/>
      <c r="QBC846" s="120"/>
      <c r="QBD846" s="120"/>
      <c r="QBE846" s="120"/>
      <c r="QBF846" s="120"/>
      <c r="QBG846" s="120"/>
      <c r="QBH846" s="120"/>
      <c r="QBI846" s="120"/>
      <c r="QBJ846" s="120"/>
      <c r="QBK846" s="120"/>
      <c r="QBL846" s="120"/>
      <c r="QBM846" s="120"/>
      <c r="QBN846" s="120"/>
      <c r="QBO846" s="120"/>
      <c r="QBP846" s="120"/>
      <c r="QBQ846" s="120"/>
      <c r="QBR846" s="120"/>
      <c r="QBS846" s="120"/>
      <c r="QBT846" s="120"/>
      <c r="QBU846" s="120"/>
      <c r="QBV846" s="120"/>
      <c r="QBW846" s="120"/>
      <c r="QBX846" s="120"/>
      <c r="QBY846" s="120"/>
      <c r="QBZ846" s="120"/>
      <c r="QCA846" s="120"/>
      <c r="QCB846" s="120"/>
      <c r="QCC846" s="120"/>
      <c r="QCD846" s="120"/>
      <c r="QCE846" s="120"/>
      <c r="QCF846" s="120"/>
      <c r="QCG846" s="120"/>
      <c r="QCH846" s="120"/>
      <c r="QCI846" s="120"/>
      <c r="QCJ846" s="120"/>
      <c r="QCK846" s="120"/>
      <c r="QCL846" s="120"/>
      <c r="QCM846" s="120"/>
      <c r="QCN846" s="120"/>
      <c r="QCO846" s="120"/>
      <c r="QCP846" s="120"/>
      <c r="QCQ846" s="120"/>
      <c r="QCR846" s="120"/>
      <c r="QCS846" s="120"/>
      <c r="QCT846" s="120"/>
      <c r="QCU846" s="120"/>
      <c r="QCV846" s="120"/>
      <c r="QCW846" s="120"/>
      <c r="QCX846" s="120"/>
      <c r="QCY846" s="120"/>
      <c r="QCZ846" s="120"/>
      <c r="QDA846" s="120"/>
      <c r="QDB846" s="120"/>
      <c r="QDC846" s="120"/>
      <c r="QDD846" s="120"/>
      <c r="QDE846" s="120"/>
      <c r="QDF846" s="120"/>
      <c r="QDG846" s="120"/>
      <c r="QDH846" s="120"/>
      <c r="QDI846" s="120"/>
      <c r="QDJ846" s="120"/>
      <c r="QDK846" s="120"/>
      <c r="QDL846" s="120"/>
      <c r="QDM846" s="120"/>
      <c r="QDN846" s="120"/>
      <c r="QDO846" s="120"/>
      <c r="QDP846" s="120"/>
      <c r="QDQ846" s="120"/>
      <c r="QDR846" s="120"/>
      <c r="QDS846" s="120"/>
      <c r="QDT846" s="120"/>
      <c r="QDU846" s="120"/>
      <c r="QDV846" s="120"/>
      <c r="QDW846" s="120"/>
      <c r="QDX846" s="120"/>
      <c r="QDY846" s="120"/>
      <c r="QDZ846" s="120"/>
      <c r="QEA846" s="120"/>
      <c r="QEB846" s="120"/>
      <c r="QEC846" s="120"/>
      <c r="QED846" s="120"/>
      <c r="QEE846" s="120"/>
      <c r="QEF846" s="120"/>
      <c r="QEG846" s="120"/>
      <c r="QEH846" s="120"/>
      <c r="QEI846" s="120"/>
      <c r="QEJ846" s="120"/>
      <c r="QEK846" s="120"/>
      <c r="QEL846" s="120"/>
      <c r="QEM846" s="120"/>
      <c r="QEN846" s="120"/>
      <c r="QEO846" s="120"/>
      <c r="QEP846" s="120"/>
      <c r="QEQ846" s="120"/>
      <c r="QER846" s="120"/>
      <c r="QES846" s="120"/>
      <c r="QET846" s="120"/>
      <c r="QEU846" s="120"/>
      <c r="QEV846" s="120"/>
      <c r="QEW846" s="120"/>
      <c r="QEX846" s="120"/>
      <c r="QEY846" s="120"/>
      <c r="QEZ846" s="120"/>
      <c r="QFA846" s="120"/>
      <c r="QFB846" s="120"/>
      <c r="QFC846" s="120"/>
      <c r="QFD846" s="120"/>
      <c r="QFE846" s="120"/>
      <c r="QFF846" s="120"/>
      <c r="QFG846" s="120"/>
      <c r="QFH846" s="120"/>
      <c r="QFI846" s="120"/>
      <c r="QFJ846" s="120"/>
      <c r="QFK846" s="120"/>
      <c r="QFL846" s="120"/>
      <c r="QFM846" s="120"/>
      <c r="QFN846" s="120"/>
      <c r="QFO846" s="120"/>
      <c r="QFP846" s="120"/>
      <c r="QFQ846" s="120"/>
      <c r="QFR846" s="120"/>
      <c r="QFS846" s="120"/>
      <c r="QFT846" s="120"/>
      <c r="QFU846" s="120"/>
      <c r="QFV846" s="120"/>
      <c r="QFW846" s="120"/>
      <c r="QFX846" s="120"/>
      <c r="QFY846" s="120"/>
      <c r="QFZ846" s="120"/>
      <c r="QGA846" s="120"/>
      <c r="QGB846" s="120"/>
      <c r="QGC846" s="120"/>
      <c r="QGD846" s="120"/>
      <c r="QGE846" s="120"/>
      <c r="QGF846" s="120"/>
      <c r="QGG846" s="120"/>
      <c r="QGH846" s="120"/>
      <c r="QGI846" s="120"/>
      <c r="QGJ846" s="120"/>
      <c r="QGK846" s="120"/>
      <c r="QGL846" s="120"/>
      <c r="QGM846" s="120"/>
      <c r="QGN846" s="120"/>
      <c r="QGO846" s="120"/>
      <c r="QGP846" s="120"/>
      <c r="QGQ846" s="120"/>
      <c r="QGR846" s="120"/>
      <c r="QGS846" s="120"/>
      <c r="QGT846" s="120"/>
      <c r="QGU846" s="120"/>
      <c r="QGV846" s="120"/>
      <c r="QGW846" s="120"/>
      <c r="QGX846" s="120"/>
      <c r="QGY846" s="120"/>
      <c r="QGZ846" s="120"/>
      <c r="QHA846" s="120"/>
      <c r="QHB846" s="120"/>
      <c r="QHC846" s="120"/>
      <c r="QHD846" s="120"/>
      <c r="QHE846" s="120"/>
      <c r="QHF846" s="120"/>
      <c r="QHG846" s="120"/>
      <c r="QHH846" s="120"/>
      <c r="QHI846" s="120"/>
      <c r="QHJ846" s="120"/>
      <c r="QHK846" s="120"/>
      <c r="QHL846" s="120"/>
      <c r="QHM846" s="120"/>
      <c r="QHN846" s="120"/>
      <c r="QHO846" s="120"/>
      <c r="QHP846" s="120"/>
      <c r="QHQ846" s="120"/>
      <c r="QHR846" s="120"/>
      <c r="QHS846" s="120"/>
      <c r="QHT846" s="120"/>
      <c r="QHU846" s="120"/>
      <c r="QHV846" s="120"/>
      <c r="QHW846" s="120"/>
      <c r="QHX846" s="120"/>
      <c r="QHY846" s="120"/>
      <c r="QHZ846" s="120"/>
      <c r="QIA846" s="120"/>
      <c r="QIB846" s="120"/>
      <c r="QIC846" s="120"/>
      <c r="QID846" s="120"/>
      <c r="QIE846" s="120"/>
      <c r="QIF846" s="120"/>
      <c r="QIG846" s="120"/>
      <c r="QIH846" s="120"/>
      <c r="QII846" s="120"/>
      <c r="QIJ846" s="120"/>
      <c r="QIK846" s="120"/>
      <c r="QIL846" s="120"/>
      <c r="QIM846" s="120"/>
      <c r="QIN846" s="120"/>
      <c r="QIO846" s="120"/>
      <c r="QIP846" s="120"/>
      <c r="QIQ846" s="120"/>
      <c r="QIR846" s="120"/>
      <c r="QIS846" s="120"/>
      <c r="QIT846" s="120"/>
      <c r="QIU846" s="120"/>
      <c r="QIV846" s="120"/>
      <c r="QIW846" s="120"/>
      <c r="QIX846" s="120"/>
      <c r="QIY846" s="120"/>
      <c r="QIZ846" s="120"/>
      <c r="QJA846" s="120"/>
      <c r="QJB846" s="120"/>
      <c r="QJC846" s="120"/>
      <c r="QJD846" s="120"/>
      <c r="QJE846" s="120"/>
      <c r="QJF846" s="120"/>
      <c r="QJG846" s="120"/>
      <c r="QJH846" s="120"/>
      <c r="QJI846" s="120"/>
      <c r="QJJ846" s="120"/>
      <c r="QJK846" s="120"/>
      <c r="QJL846" s="120"/>
      <c r="QJM846" s="120"/>
      <c r="QJN846" s="120"/>
      <c r="QJO846" s="120"/>
      <c r="QJP846" s="120"/>
      <c r="QJQ846" s="120"/>
      <c r="QJR846" s="120"/>
      <c r="QJS846" s="120"/>
      <c r="QJT846" s="120"/>
      <c r="QJU846" s="120"/>
      <c r="QJV846" s="120"/>
      <c r="QJW846" s="120"/>
      <c r="QJX846" s="120"/>
      <c r="QJY846" s="120"/>
      <c r="QJZ846" s="120"/>
      <c r="QKA846" s="120"/>
      <c r="QKB846" s="120"/>
      <c r="QKC846" s="120"/>
      <c r="QKD846" s="120"/>
      <c r="QKE846" s="120"/>
      <c r="QKF846" s="120"/>
      <c r="QKG846" s="120"/>
      <c r="QKH846" s="120"/>
      <c r="QKI846" s="120"/>
      <c r="QKJ846" s="120"/>
      <c r="QKK846" s="120"/>
      <c r="QKL846" s="120"/>
      <c r="QKM846" s="120"/>
      <c r="QKN846" s="120"/>
      <c r="QKO846" s="120"/>
      <c r="QKP846" s="120"/>
      <c r="QKQ846" s="120"/>
      <c r="QKR846" s="120"/>
      <c r="QKS846" s="120"/>
      <c r="QKT846" s="120"/>
      <c r="QKU846" s="120"/>
      <c r="QKV846" s="120"/>
      <c r="QKW846" s="120"/>
      <c r="QKX846" s="120"/>
      <c r="QKY846" s="120"/>
      <c r="QKZ846" s="120"/>
      <c r="QLA846" s="120"/>
      <c r="QLB846" s="120"/>
      <c r="QLC846" s="120"/>
      <c r="QLD846" s="120"/>
      <c r="QLE846" s="120"/>
      <c r="QLF846" s="120"/>
      <c r="QLG846" s="120"/>
      <c r="QLH846" s="120"/>
      <c r="QLI846" s="120"/>
      <c r="QLJ846" s="120"/>
      <c r="QLK846" s="120"/>
      <c r="QLL846" s="120"/>
      <c r="QLM846" s="120"/>
      <c r="QLN846" s="120"/>
      <c r="QLO846" s="120"/>
      <c r="QLP846" s="120"/>
      <c r="QLQ846" s="120"/>
      <c r="QLR846" s="120"/>
      <c r="QLS846" s="120"/>
      <c r="QLT846" s="120"/>
      <c r="QLU846" s="120"/>
      <c r="QLV846" s="120"/>
      <c r="QLW846" s="120"/>
      <c r="QLX846" s="120"/>
      <c r="QLY846" s="120"/>
      <c r="QLZ846" s="120"/>
      <c r="QMA846" s="120"/>
      <c r="QMB846" s="120"/>
      <c r="QMC846" s="120"/>
      <c r="QMD846" s="120"/>
      <c r="QME846" s="120"/>
      <c r="QMF846" s="120"/>
      <c r="QMG846" s="120"/>
      <c r="QMH846" s="120"/>
      <c r="QMI846" s="120"/>
      <c r="QMJ846" s="120"/>
      <c r="QMK846" s="120"/>
      <c r="QML846" s="120"/>
      <c r="QMM846" s="120"/>
      <c r="QMN846" s="120"/>
      <c r="QMO846" s="120"/>
      <c r="QMP846" s="120"/>
      <c r="QMQ846" s="120"/>
      <c r="QMR846" s="120"/>
      <c r="QMS846" s="120"/>
      <c r="QMT846" s="120"/>
      <c r="QMU846" s="120"/>
      <c r="QMV846" s="120"/>
      <c r="QMW846" s="120"/>
      <c r="QMX846" s="120"/>
      <c r="QMY846" s="120"/>
      <c r="QMZ846" s="120"/>
      <c r="QNA846" s="120"/>
      <c r="QNB846" s="120"/>
      <c r="QNC846" s="120"/>
      <c r="QND846" s="120"/>
      <c r="QNE846" s="120"/>
      <c r="QNF846" s="120"/>
      <c r="QNG846" s="120"/>
      <c r="QNH846" s="120"/>
      <c r="QNI846" s="120"/>
      <c r="QNJ846" s="120"/>
      <c r="QNK846" s="120"/>
      <c r="QNL846" s="120"/>
      <c r="QNM846" s="120"/>
      <c r="QNN846" s="120"/>
      <c r="QNO846" s="120"/>
      <c r="QNP846" s="120"/>
      <c r="QNQ846" s="120"/>
      <c r="QNR846" s="120"/>
      <c r="QNS846" s="120"/>
      <c r="QNT846" s="120"/>
      <c r="QNU846" s="120"/>
      <c r="QNV846" s="120"/>
      <c r="QNW846" s="120"/>
      <c r="QNX846" s="120"/>
      <c r="QNY846" s="120"/>
      <c r="QNZ846" s="120"/>
      <c r="QOA846" s="120"/>
      <c r="QOB846" s="120"/>
      <c r="QOC846" s="120"/>
      <c r="QOD846" s="120"/>
      <c r="QOE846" s="120"/>
      <c r="QOF846" s="120"/>
      <c r="QOG846" s="120"/>
      <c r="QOH846" s="120"/>
      <c r="QOI846" s="120"/>
      <c r="QOJ846" s="120"/>
      <c r="QOK846" s="120"/>
      <c r="QOL846" s="120"/>
      <c r="QOM846" s="120"/>
      <c r="QON846" s="120"/>
      <c r="QOO846" s="120"/>
      <c r="QOP846" s="120"/>
      <c r="QOQ846" s="120"/>
      <c r="QOR846" s="120"/>
      <c r="QOS846" s="120"/>
      <c r="QOT846" s="120"/>
      <c r="QOU846" s="120"/>
      <c r="QOV846" s="120"/>
      <c r="QOW846" s="120"/>
      <c r="QOX846" s="120"/>
      <c r="QOY846" s="120"/>
      <c r="QOZ846" s="120"/>
      <c r="QPA846" s="120"/>
      <c r="QPB846" s="120"/>
      <c r="QPC846" s="120"/>
      <c r="QPD846" s="120"/>
      <c r="QPE846" s="120"/>
      <c r="QPF846" s="120"/>
      <c r="QPG846" s="120"/>
      <c r="QPH846" s="120"/>
      <c r="QPI846" s="120"/>
      <c r="QPJ846" s="120"/>
      <c r="QPK846" s="120"/>
      <c r="QPL846" s="120"/>
      <c r="QPM846" s="120"/>
      <c r="QPN846" s="120"/>
      <c r="QPO846" s="120"/>
      <c r="QPP846" s="120"/>
      <c r="QPQ846" s="120"/>
      <c r="QPR846" s="120"/>
      <c r="QPS846" s="120"/>
      <c r="QPT846" s="120"/>
      <c r="QPU846" s="120"/>
      <c r="QPV846" s="120"/>
      <c r="QPW846" s="120"/>
      <c r="QPX846" s="120"/>
      <c r="QPY846" s="120"/>
      <c r="QPZ846" s="120"/>
      <c r="QQA846" s="120"/>
      <c r="QQB846" s="120"/>
      <c r="QQC846" s="120"/>
      <c r="QQD846" s="120"/>
      <c r="QQE846" s="120"/>
      <c r="QQF846" s="120"/>
      <c r="QQG846" s="120"/>
      <c r="QQH846" s="120"/>
      <c r="QQI846" s="120"/>
      <c r="QQJ846" s="120"/>
      <c r="QQK846" s="120"/>
      <c r="QQL846" s="120"/>
      <c r="QQM846" s="120"/>
      <c r="QQN846" s="120"/>
      <c r="QQO846" s="120"/>
      <c r="QQP846" s="120"/>
      <c r="QQQ846" s="120"/>
      <c r="QQR846" s="120"/>
      <c r="QQS846" s="120"/>
      <c r="QQT846" s="120"/>
      <c r="QQU846" s="120"/>
      <c r="QQV846" s="120"/>
      <c r="QQW846" s="120"/>
      <c r="QQX846" s="120"/>
      <c r="QQY846" s="120"/>
      <c r="QQZ846" s="120"/>
      <c r="QRA846" s="120"/>
      <c r="QRB846" s="120"/>
      <c r="QRC846" s="120"/>
      <c r="QRD846" s="120"/>
      <c r="QRE846" s="120"/>
      <c r="QRF846" s="120"/>
      <c r="QRG846" s="120"/>
      <c r="QRH846" s="120"/>
      <c r="QRI846" s="120"/>
      <c r="QRJ846" s="120"/>
      <c r="QRK846" s="120"/>
      <c r="QRL846" s="120"/>
      <c r="QRM846" s="120"/>
      <c r="QRN846" s="120"/>
      <c r="QRO846" s="120"/>
      <c r="QRP846" s="120"/>
      <c r="QRQ846" s="120"/>
      <c r="QRR846" s="120"/>
      <c r="QRS846" s="120"/>
      <c r="QRT846" s="120"/>
      <c r="QRU846" s="120"/>
      <c r="QRV846" s="120"/>
      <c r="QRW846" s="120"/>
      <c r="QRX846" s="120"/>
      <c r="QRY846" s="120"/>
      <c r="QRZ846" s="120"/>
      <c r="QSA846" s="120"/>
      <c r="QSB846" s="120"/>
      <c r="QSC846" s="120"/>
      <c r="QSD846" s="120"/>
      <c r="QSE846" s="120"/>
      <c r="QSF846" s="120"/>
      <c r="QSG846" s="120"/>
      <c r="QSH846" s="120"/>
      <c r="QSI846" s="120"/>
      <c r="QSJ846" s="120"/>
      <c r="QSK846" s="120"/>
      <c r="QSL846" s="120"/>
      <c r="QSM846" s="120"/>
      <c r="QSN846" s="120"/>
      <c r="QSO846" s="120"/>
      <c r="QSP846" s="120"/>
      <c r="QSQ846" s="120"/>
      <c r="QSR846" s="120"/>
      <c r="QSS846" s="120"/>
      <c r="QST846" s="120"/>
      <c r="QSU846" s="120"/>
      <c r="QSV846" s="120"/>
      <c r="QSW846" s="120"/>
      <c r="QSX846" s="120"/>
      <c r="QSY846" s="120"/>
      <c r="QSZ846" s="120"/>
      <c r="QTA846" s="120"/>
      <c r="QTB846" s="120"/>
      <c r="QTC846" s="120"/>
      <c r="QTD846" s="120"/>
      <c r="QTE846" s="120"/>
      <c r="QTF846" s="120"/>
      <c r="QTG846" s="120"/>
      <c r="QTH846" s="120"/>
      <c r="QTI846" s="120"/>
      <c r="QTJ846" s="120"/>
      <c r="QTK846" s="120"/>
      <c r="QTL846" s="120"/>
      <c r="QTM846" s="120"/>
      <c r="QTN846" s="120"/>
      <c r="QTO846" s="120"/>
      <c r="QTP846" s="120"/>
      <c r="QTQ846" s="120"/>
      <c r="QTR846" s="120"/>
      <c r="QTS846" s="120"/>
      <c r="QTT846" s="120"/>
      <c r="QTU846" s="120"/>
      <c r="QTV846" s="120"/>
      <c r="QTW846" s="120"/>
      <c r="QTX846" s="120"/>
      <c r="QTY846" s="120"/>
      <c r="QTZ846" s="120"/>
      <c r="QUA846" s="120"/>
      <c r="QUB846" s="120"/>
      <c r="QUC846" s="120"/>
      <c r="QUD846" s="120"/>
      <c r="QUE846" s="120"/>
      <c r="QUF846" s="120"/>
      <c r="QUG846" s="120"/>
      <c r="QUH846" s="120"/>
      <c r="QUI846" s="120"/>
      <c r="QUJ846" s="120"/>
      <c r="QUK846" s="120"/>
      <c r="QUL846" s="120"/>
      <c r="QUM846" s="120"/>
      <c r="QUN846" s="120"/>
      <c r="QUO846" s="120"/>
      <c r="QUP846" s="120"/>
      <c r="QUQ846" s="120"/>
      <c r="QUR846" s="120"/>
      <c r="QUS846" s="120"/>
      <c r="QUT846" s="120"/>
      <c r="QUU846" s="120"/>
      <c r="QUV846" s="120"/>
      <c r="QUW846" s="120"/>
      <c r="QUX846" s="120"/>
      <c r="QUY846" s="120"/>
      <c r="QUZ846" s="120"/>
      <c r="QVA846" s="120"/>
      <c r="QVB846" s="120"/>
      <c r="QVC846" s="120"/>
      <c r="QVD846" s="120"/>
      <c r="QVE846" s="120"/>
      <c r="QVF846" s="120"/>
      <c r="QVG846" s="120"/>
      <c r="QVH846" s="120"/>
      <c r="QVI846" s="120"/>
      <c r="QVJ846" s="120"/>
      <c r="QVK846" s="120"/>
      <c r="QVL846" s="120"/>
      <c r="QVM846" s="120"/>
      <c r="QVN846" s="120"/>
      <c r="QVO846" s="120"/>
      <c r="QVP846" s="120"/>
      <c r="QVQ846" s="120"/>
      <c r="QVR846" s="120"/>
      <c r="QVS846" s="120"/>
      <c r="QVT846" s="120"/>
      <c r="QVU846" s="120"/>
      <c r="QVV846" s="120"/>
      <c r="QVW846" s="120"/>
      <c r="QVX846" s="120"/>
      <c r="QVY846" s="120"/>
      <c r="QVZ846" s="120"/>
      <c r="QWA846" s="120"/>
      <c r="QWB846" s="120"/>
      <c r="QWC846" s="120"/>
      <c r="QWD846" s="120"/>
      <c r="QWE846" s="120"/>
      <c r="QWF846" s="120"/>
      <c r="QWG846" s="120"/>
      <c r="QWH846" s="120"/>
      <c r="QWI846" s="120"/>
      <c r="QWJ846" s="120"/>
      <c r="QWK846" s="120"/>
      <c r="QWL846" s="120"/>
      <c r="QWM846" s="120"/>
      <c r="QWN846" s="120"/>
      <c r="QWO846" s="120"/>
      <c r="QWP846" s="120"/>
      <c r="QWQ846" s="120"/>
      <c r="QWR846" s="120"/>
      <c r="QWS846" s="120"/>
      <c r="QWT846" s="120"/>
      <c r="QWU846" s="120"/>
      <c r="QWV846" s="120"/>
      <c r="QWW846" s="120"/>
      <c r="QWX846" s="120"/>
      <c r="QWY846" s="120"/>
      <c r="QWZ846" s="120"/>
      <c r="QXA846" s="120"/>
      <c r="QXB846" s="120"/>
      <c r="QXC846" s="120"/>
      <c r="QXD846" s="120"/>
      <c r="QXE846" s="120"/>
      <c r="QXF846" s="120"/>
      <c r="QXG846" s="120"/>
      <c r="QXH846" s="120"/>
      <c r="QXI846" s="120"/>
      <c r="QXJ846" s="120"/>
      <c r="QXK846" s="120"/>
      <c r="QXL846" s="120"/>
      <c r="QXM846" s="120"/>
      <c r="QXN846" s="120"/>
      <c r="QXO846" s="120"/>
      <c r="QXP846" s="120"/>
      <c r="QXQ846" s="120"/>
      <c r="QXR846" s="120"/>
      <c r="QXS846" s="120"/>
      <c r="QXT846" s="120"/>
      <c r="QXU846" s="120"/>
      <c r="QXV846" s="120"/>
      <c r="QXW846" s="120"/>
      <c r="QXX846" s="120"/>
      <c r="QXY846" s="120"/>
      <c r="QXZ846" s="120"/>
      <c r="QYA846" s="120"/>
      <c r="QYB846" s="120"/>
      <c r="QYC846" s="120"/>
      <c r="QYD846" s="120"/>
      <c r="QYE846" s="120"/>
      <c r="QYF846" s="120"/>
      <c r="QYG846" s="120"/>
      <c r="QYH846" s="120"/>
      <c r="QYI846" s="120"/>
      <c r="QYJ846" s="120"/>
      <c r="QYK846" s="120"/>
      <c r="QYL846" s="120"/>
      <c r="QYM846" s="120"/>
      <c r="QYN846" s="120"/>
      <c r="QYO846" s="120"/>
      <c r="QYP846" s="120"/>
      <c r="QYQ846" s="120"/>
      <c r="QYR846" s="120"/>
      <c r="QYS846" s="120"/>
      <c r="QYT846" s="120"/>
      <c r="QYU846" s="120"/>
      <c r="QYV846" s="120"/>
      <c r="QYW846" s="120"/>
      <c r="QYX846" s="120"/>
      <c r="QYY846" s="120"/>
      <c r="QYZ846" s="120"/>
      <c r="QZA846" s="120"/>
      <c r="QZB846" s="120"/>
      <c r="QZC846" s="120"/>
      <c r="QZD846" s="120"/>
      <c r="QZE846" s="120"/>
      <c r="QZF846" s="120"/>
      <c r="QZG846" s="120"/>
      <c r="QZH846" s="120"/>
      <c r="QZI846" s="120"/>
      <c r="QZJ846" s="120"/>
      <c r="QZK846" s="120"/>
      <c r="QZL846" s="120"/>
      <c r="QZM846" s="120"/>
      <c r="QZN846" s="120"/>
      <c r="QZO846" s="120"/>
      <c r="QZP846" s="120"/>
      <c r="QZQ846" s="120"/>
      <c r="QZR846" s="120"/>
      <c r="QZS846" s="120"/>
      <c r="QZT846" s="120"/>
      <c r="QZU846" s="120"/>
      <c r="QZV846" s="120"/>
      <c r="QZW846" s="120"/>
      <c r="QZX846" s="120"/>
      <c r="QZY846" s="120"/>
      <c r="QZZ846" s="120"/>
      <c r="RAA846" s="120"/>
      <c r="RAB846" s="120"/>
      <c r="RAC846" s="120"/>
      <c r="RAD846" s="120"/>
      <c r="RAE846" s="120"/>
      <c r="RAF846" s="120"/>
      <c r="RAG846" s="120"/>
      <c r="RAH846" s="120"/>
      <c r="RAI846" s="120"/>
      <c r="RAJ846" s="120"/>
      <c r="RAK846" s="120"/>
      <c r="RAL846" s="120"/>
      <c r="RAM846" s="120"/>
      <c r="RAN846" s="120"/>
      <c r="RAO846" s="120"/>
      <c r="RAP846" s="120"/>
      <c r="RAQ846" s="120"/>
      <c r="RAR846" s="120"/>
      <c r="RAS846" s="120"/>
      <c r="RAT846" s="120"/>
      <c r="RAU846" s="120"/>
      <c r="RAV846" s="120"/>
      <c r="RAW846" s="120"/>
      <c r="RAX846" s="120"/>
      <c r="RAY846" s="120"/>
      <c r="RAZ846" s="120"/>
      <c r="RBA846" s="120"/>
      <c r="RBB846" s="120"/>
      <c r="RBC846" s="120"/>
      <c r="RBD846" s="120"/>
      <c r="RBE846" s="120"/>
      <c r="RBF846" s="120"/>
      <c r="RBG846" s="120"/>
      <c r="RBH846" s="120"/>
      <c r="RBI846" s="120"/>
      <c r="RBJ846" s="120"/>
      <c r="RBK846" s="120"/>
      <c r="RBL846" s="120"/>
      <c r="RBM846" s="120"/>
      <c r="RBN846" s="120"/>
      <c r="RBO846" s="120"/>
      <c r="RBP846" s="120"/>
      <c r="RBQ846" s="120"/>
      <c r="RBR846" s="120"/>
      <c r="RBS846" s="120"/>
      <c r="RBT846" s="120"/>
      <c r="RBU846" s="120"/>
      <c r="RBV846" s="120"/>
      <c r="RBW846" s="120"/>
      <c r="RBX846" s="120"/>
      <c r="RBY846" s="120"/>
      <c r="RBZ846" s="120"/>
      <c r="RCA846" s="120"/>
      <c r="RCB846" s="120"/>
      <c r="RCC846" s="120"/>
      <c r="RCD846" s="120"/>
      <c r="RCE846" s="120"/>
      <c r="RCF846" s="120"/>
      <c r="RCG846" s="120"/>
      <c r="RCH846" s="120"/>
      <c r="RCI846" s="120"/>
      <c r="RCJ846" s="120"/>
      <c r="RCK846" s="120"/>
      <c r="RCL846" s="120"/>
      <c r="RCM846" s="120"/>
      <c r="RCN846" s="120"/>
      <c r="RCO846" s="120"/>
      <c r="RCP846" s="120"/>
      <c r="RCQ846" s="120"/>
      <c r="RCR846" s="120"/>
      <c r="RCS846" s="120"/>
      <c r="RCT846" s="120"/>
      <c r="RCU846" s="120"/>
      <c r="RCV846" s="120"/>
      <c r="RCW846" s="120"/>
      <c r="RCX846" s="120"/>
      <c r="RCY846" s="120"/>
      <c r="RCZ846" s="120"/>
      <c r="RDA846" s="120"/>
      <c r="RDB846" s="120"/>
      <c r="RDC846" s="120"/>
      <c r="RDD846" s="120"/>
      <c r="RDE846" s="120"/>
      <c r="RDF846" s="120"/>
      <c r="RDG846" s="120"/>
      <c r="RDH846" s="120"/>
      <c r="RDI846" s="120"/>
      <c r="RDJ846" s="120"/>
      <c r="RDK846" s="120"/>
      <c r="RDL846" s="120"/>
      <c r="RDM846" s="120"/>
      <c r="RDN846" s="120"/>
      <c r="RDO846" s="120"/>
      <c r="RDP846" s="120"/>
      <c r="RDQ846" s="120"/>
      <c r="RDR846" s="120"/>
      <c r="RDS846" s="120"/>
      <c r="RDT846" s="120"/>
      <c r="RDU846" s="120"/>
      <c r="RDV846" s="120"/>
      <c r="RDW846" s="120"/>
      <c r="RDX846" s="120"/>
      <c r="RDY846" s="120"/>
      <c r="RDZ846" s="120"/>
      <c r="REA846" s="120"/>
      <c r="REB846" s="120"/>
      <c r="REC846" s="120"/>
      <c r="RED846" s="120"/>
      <c r="REE846" s="120"/>
      <c r="REF846" s="120"/>
      <c r="REG846" s="120"/>
      <c r="REH846" s="120"/>
      <c r="REI846" s="120"/>
      <c r="REJ846" s="120"/>
      <c r="REK846" s="120"/>
      <c r="REL846" s="120"/>
      <c r="REM846" s="120"/>
      <c r="REN846" s="120"/>
      <c r="REO846" s="120"/>
      <c r="REP846" s="120"/>
      <c r="REQ846" s="120"/>
      <c r="RER846" s="120"/>
      <c r="RES846" s="120"/>
      <c r="RET846" s="120"/>
      <c r="REU846" s="120"/>
      <c r="REV846" s="120"/>
      <c r="REW846" s="120"/>
      <c r="REX846" s="120"/>
      <c r="REY846" s="120"/>
      <c r="REZ846" s="120"/>
      <c r="RFA846" s="120"/>
      <c r="RFB846" s="120"/>
      <c r="RFC846" s="120"/>
      <c r="RFD846" s="120"/>
      <c r="RFE846" s="120"/>
      <c r="RFF846" s="120"/>
      <c r="RFG846" s="120"/>
      <c r="RFH846" s="120"/>
      <c r="RFI846" s="120"/>
      <c r="RFJ846" s="120"/>
      <c r="RFK846" s="120"/>
      <c r="RFL846" s="120"/>
      <c r="RFM846" s="120"/>
      <c r="RFN846" s="120"/>
      <c r="RFO846" s="120"/>
      <c r="RFP846" s="120"/>
      <c r="RFQ846" s="120"/>
      <c r="RFR846" s="120"/>
      <c r="RFS846" s="120"/>
      <c r="RFT846" s="120"/>
      <c r="RFU846" s="120"/>
      <c r="RFV846" s="120"/>
      <c r="RFW846" s="120"/>
      <c r="RFX846" s="120"/>
      <c r="RFY846" s="120"/>
      <c r="RFZ846" s="120"/>
      <c r="RGA846" s="120"/>
      <c r="RGB846" s="120"/>
      <c r="RGC846" s="120"/>
      <c r="RGD846" s="120"/>
      <c r="RGE846" s="120"/>
      <c r="RGF846" s="120"/>
      <c r="RGG846" s="120"/>
      <c r="RGH846" s="120"/>
      <c r="RGI846" s="120"/>
      <c r="RGJ846" s="120"/>
      <c r="RGK846" s="120"/>
      <c r="RGL846" s="120"/>
      <c r="RGM846" s="120"/>
      <c r="RGN846" s="120"/>
      <c r="RGO846" s="120"/>
      <c r="RGP846" s="120"/>
      <c r="RGQ846" s="120"/>
      <c r="RGR846" s="120"/>
      <c r="RGS846" s="120"/>
      <c r="RGT846" s="120"/>
      <c r="RGU846" s="120"/>
      <c r="RGV846" s="120"/>
      <c r="RGW846" s="120"/>
      <c r="RGX846" s="120"/>
      <c r="RGY846" s="120"/>
      <c r="RGZ846" s="120"/>
      <c r="RHA846" s="120"/>
      <c r="RHB846" s="120"/>
      <c r="RHC846" s="120"/>
      <c r="RHD846" s="120"/>
      <c r="RHE846" s="120"/>
      <c r="RHF846" s="120"/>
      <c r="RHG846" s="120"/>
      <c r="RHH846" s="120"/>
      <c r="RHI846" s="120"/>
      <c r="RHJ846" s="120"/>
      <c r="RHK846" s="120"/>
      <c r="RHL846" s="120"/>
      <c r="RHM846" s="120"/>
      <c r="RHN846" s="120"/>
      <c r="RHO846" s="120"/>
      <c r="RHP846" s="120"/>
      <c r="RHQ846" s="120"/>
      <c r="RHR846" s="120"/>
      <c r="RHS846" s="120"/>
      <c r="RHT846" s="120"/>
      <c r="RHU846" s="120"/>
      <c r="RHV846" s="120"/>
      <c r="RHW846" s="120"/>
      <c r="RHX846" s="120"/>
      <c r="RHY846" s="120"/>
      <c r="RHZ846" s="120"/>
      <c r="RIA846" s="120"/>
      <c r="RIB846" s="120"/>
      <c r="RIC846" s="120"/>
      <c r="RID846" s="120"/>
      <c r="RIE846" s="120"/>
      <c r="RIF846" s="120"/>
      <c r="RIG846" s="120"/>
      <c r="RIH846" s="120"/>
      <c r="RII846" s="120"/>
      <c r="RIJ846" s="120"/>
      <c r="RIK846" s="120"/>
      <c r="RIL846" s="120"/>
      <c r="RIM846" s="120"/>
      <c r="RIN846" s="120"/>
      <c r="RIO846" s="120"/>
      <c r="RIP846" s="120"/>
      <c r="RIQ846" s="120"/>
      <c r="RIR846" s="120"/>
      <c r="RIS846" s="120"/>
      <c r="RIT846" s="120"/>
      <c r="RIU846" s="120"/>
      <c r="RIV846" s="120"/>
      <c r="RIW846" s="120"/>
      <c r="RIX846" s="120"/>
      <c r="RIY846" s="120"/>
      <c r="RIZ846" s="120"/>
      <c r="RJA846" s="120"/>
      <c r="RJB846" s="120"/>
      <c r="RJC846" s="120"/>
      <c r="RJD846" s="120"/>
      <c r="RJE846" s="120"/>
      <c r="RJF846" s="120"/>
      <c r="RJG846" s="120"/>
      <c r="RJH846" s="120"/>
      <c r="RJI846" s="120"/>
      <c r="RJJ846" s="120"/>
      <c r="RJK846" s="120"/>
      <c r="RJL846" s="120"/>
      <c r="RJM846" s="120"/>
      <c r="RJN846" s="120"/>
      <c r="RJO846" s="120"/>
      <c r="RJP846" s="120"/>
      <c r="RJQ846" s="120"/>
      <c r="RJR846" s="120"/>
      <c r="RJS846" s="120"/>
      <c r="RJT846" s="120"/>
      <c r="RJU846" s="120"/>
      <c r="RJV846" s="120"/>
      <c r="RJW846" s="120"/>
      <c r="RJX846" s="120"/>
      <c r="RJY846" s="120"/>
      <c r="RJZ846" s="120"/>
      <c r="RKA846" s="120"/>
      <c r="RKB846" s="120"/>
      <c r="RKC846" s="120"/>
      <c r="RKD846" s="120"/>
      <c r="RKE846" s="120"/>
      <c r="RKF846" s="120"/>
      <c r="RKG846" s="120"/>
      <c r="RKH846" s="120"/>
      <c r="RKI846" s="120"/>
      <c r="RKJ846" s="120"/>
      <c r="RKK846" s="120"/>
      <c r="RKL846" s="120"/>
      <c r="RKM846" s="120"/>
      <c r="RKN846" s="120"/>
      <c r="RKO846" s="120"/>
      <c r="RKP846" s="120"/>
      <c r="RKQ846" s="120"/>
      <c r="RKR846" s="120"/>
      <c r="RKS846" s="120"/>
      <c r="RKT846" s="120"/>
      <c r="RKU846" s="120"/>
      <c r="RKV846" s="120"/>
      <c r="RKW846" s="120"/>
      <c r="RKX846" s="120"/>
      <c r="RKY846" s="120"/>
      <c r="RKZ846" s="120"/>
      <c r="RLA846" s="120"/>
      <c r="RLB846" s="120"/>
      <c r="RLC846" s="120"/>
      <c r="RLD846" s="120"/>
      <c r="RLE846" s="120"/>
      <c r="RLF846" s="120"/>
      <c r="RLG846" s="120"/>
      <c r="RLH846" s="120"/>
      <c r="RLI846" s="120"/>
      <c r="RLJ846" s="120"/>
      <c r="RLK846" s="120"/>
      <c r="RLL846" s="120"/>
      <c r="RLM846" s="120"/>
      <c r="RLN846" s="120"/>
      <c r="RLO846" s="120"/>
      <c r="RLP846" s="120"/>
      <c r="RLQ846" s="120"/>
      <c r="RLR846" s="120"/>
      <c r="RLS846" s="120"/>
      <c r="RLT846" s="120"/>
      <c r="RLU846" s="120"/>
      <c r="RLV846" s="120"/>
      <c r="RLW846" s="120"/>
      <c r="RLX846" s="120"/>
      <c r="RLY846" s="120"/>
      <c r="RLZ846" s="120"/>
      <c r="RMA846" s="120"/>
      <c r="RMB846" s="120"/>
      <c r="RMC846" s="120"/>
      <c r="RMD846" s="120"/>
      <c r="RME846" s="120"/>
      <c r="RMF846" s="120"/>
      <c r="RMG846" s="120"/>
      <c r="RMH846" s="120"/>
      <c r="RMI846" s="120"/>
      <c r="RMJ846" s="120"/>
      <c r="RMK846" s="120"/>
      <c r="RML846" s="120"/>
      <c r="RMM846" s="120"/>
      <c r="RMN846" s="120"/>
      <c r="RMO846" s="120"/>
      <c r="RMP846" s="120"/>
      <c r="RMQ846" s="120"/>
      <c r="RMR846" s="120"/>
      <c r="RMS846" s="120"/>
      <c r="RMT846" s="120"/>
      <c r="RMU846" s="120"/>
      <c r="RMV846" s="120"/>
      <c r="RMW846" s="120"/>
      <c r="RMX846" s="120"/>
      <c r="RMY846" s="120"/>
      <c r="RMZ846" s="120"/>
      <c r="RNA846" s="120"/>
      <c r="RNB846" s="120"/>
      <c r="RNC846" s="120"/>
      <c r="RND846" s="120"/>
      <c r="RNE846" s="120"/>
      <c r="RNF846" s="120"/>
      <c r="RNG846" s="120"/>
      <c r="RNH846" s="120"/>
      <c r="RNI846" s="120"/>
      <c r="RNJ846" s="120"/>
      <c r="RNK846" s="120"/>
      <c r="RNL846" s="120"/>
      <c r="RNM846" s="120"/>
      <c r="RNN846" s="120"/>
      <c r="RNO846" s="120"/>
      <c r="RNP846" s="120"/>
      <c r="RNQ846" s="120"/>
      <c r="RNR846" s="120"/>
      <c r="RNS846" s="120"/>
      <c r="RNT846" s="120"/>
      <c r="RNU846" s="120"/>
      <c r="RNV846" s="120"/>
      <c r="RNW846" s="120"/>
      <c r="RNX846" s="120"/>
      <c r="RNY846" s="120"/>
      <c r="RNZ846" s="120"/>
      <c r="ROA846" s="120"/>
      <c r="ROB846" s="120"/>
      <c r="ROC846" s="120"/>
      <c r="ROD846" s="120"/>
      <c r="ROE846" s="120"/>
      <c r="ROF846" s="120"/>
      <c r="ROG846" s="120"/>
      <c r="ROH846" s="120"/>
      <c r="ROI846" s="120"/>
      <c r="ROJ846" s="120"/>
      <c r="ROK846" s="120"/>
      <c r="ROL846" s="120"/>
      <c r="ROM846" s="120"/>
      <c r="RON846" s="120"/>
      <c r="ROO846" s="120"/>
      <c r="ROP846" s="120"/>
      <c r="ROQ846" s="120"/>
      <c r="ROR846" s="120"/>
      <c r="ROS846" s="120"/>
      <c r="ROT846" s="120"/>
      <c r="ROU846" s="120"/>
      <c r="ROV846" s="120"/>
      <c r="ROW846" s="120"/>
      <c r="ROX846" s="120"/>
      <c r="ROY846" s="120"/>
      <c r="ROZ846" s="120"/>
      <c r="RPA846" s="120"/>
      <c r="RPB846" s="120"/>
      <c r="RPC846" s="120"/>
      <c r="RPD846" s="120"/>
      <c r="RPE846" s="120"/>
      <c r="RPF846" s="120"/>
      <c r="RPG846" s="120"/>
      <c r="RPH846" s="120"/>
      <c r="RPI846" s="120"/>
      <c r="RPJ846" s="120"/>
      <c r="RPK846" s="120"/>
      <c r="RPL846" s="120"/>
      <c r="RPM846" s="120"/>
      <c r="RPN846" s="120"/>
      <c r="RPO846" s="120"/>
      <c r="RPP846" s="120"/>
      <c r="RPQ846" s="120"/>
      <c r="RPR846" s="120"/>
      <c r="RPS846" s="120"/>
      <c r="RPT846" s="120"/>
      <c r="RPU846" s="120"/>
      <c r="RPV846" s="120"/>
      <c r="RPW846" s="120"/>
      <c r="RPX846" s="120"/>
      <c r="RPY846" s="120"/>
      <c r="RPZ846" s="120"/>
      <c r="RQA846" s="120"/>
      <c r="RQB846" s="120"/>
      <c r="RQC846" s="120"/>
      <c r="RQD846" s="120"/>
      <c r="RQE846" s="120"/>
      <c r="RQF846" s="120"/>
      <c r="RQG846" s="120"/>
      <c r="RQH846" s="120"/>
      <c r="RQI846" s="120"/>
      <c r="RQJ846" s="120"/>
      <c r="RQK846" s="120"/>
      <c r="RQL846" s="120"/>
      <c r="RQM846" s="120"/>
      <c r="RQN846" s="120"/>
      <c r="RQO846" s="120"/>
      <c r="RQP846" s="120"/>
      <c r="RQQ846" s="120"/>
      <c r="RQR846" s="120"/>
      <c r="RQS846" s="120"/>
      <c r="RQT846" s="120"/>
      <c r="RQU846" s="120"/>
      <c r="RQV846" s="120"/>
      <c r="RQW846" s="120"/>
      <c r="RQX846" s="120"/>
      <c r="RQY846" s="120"/>
      <c r="RQZ846" s="120"/>
      <c r="RRA846" s="120"/>
      <c r="RRB846" s="120"/>
      <c r="RRC846" s="120"/>
      <c r="RRD846" s="120"/>
      <c r="RRE846" s="120"/>
      <c r="RRF846" s="120"/>
      <c r="RRG846" s="120"/>
      <c r="RRH846" s="120"/>
      <c r="RRI846" s="120"/>
      <c r="RRJ846" s="120"/>
      <c r="RRK846" s="120"/>
      <c r="RRL846" s="120"/>
      <c r="RRM846" s="120"/>
      <c r="RRN846" s="120"/>
      <c r="RRO846" s="120"/>
      <c r="RRP846" s="120"/>
      <c r="RRQ846" s="120"/>
      <c r="RRR846" s="120"/>
      <c r="RRS846" s="120"/>
      <c r="RRT846" s="120"/>
      <c r="RRU846" s="120"/>
      <c r="RRV846" s="120"/>
      <c r="RRW846" s="120"/>
      <c r="RRX846" s="120"/>
      <c r="RRY846" s="120"/>
      <c r="RRZ846" s="120"/>
      <c r="RSA846" s="120"/>
      <c r="RSB846" s="120"/>
      <c r="RSC846" s="120"/>
      <c r="RSD846" s="120"/>
      <c r="RSE846" s="120"/>
      <c r="RSF846" s="120"/>
      <c r="RSG846" s="120"/>
      <c r="RSH846" s="120"/>
      <c r="RSI846" s="120"/>
      <c r="RSJ846" s="120"/>
      <c r="RSK846" s="120"/>
      <c r="RSL846" s="120"/>
      <c r="RSM846" s="120"/>
      <c r="RSN846" s="120"/>
      <c r="RSO846" s="120"/>
      <c r="RSP846" s="120"/>
      <c r="RSQ846" s="120"/>
      <c r="RSR846" s="120"/>
      <c r="RSS846" s="120"/>
      <c r="RST846" s="120"/>
      <c r="RSU846" s="120"/>
      <c r="RSV846" s="120"/>
      <c r="RSW846" s="120"/>
      <c r="RSX846" s="120"/>
      <c r="RSY846" s="120"/>
      <c r="RSZ846" s="120"/>
      <c r="RTA846" s="120"/>
      <c r="RTB846" s="120"/>
      <c r="RTC846" s="120"/>
      <c r="RTD846" s="120"/>
      <c r="RTE846" s="120"/>
      <c r="RTF846" s="120"/>
      <c r="RTG846" s="120"/>
      <c r="RTH846" s="120"/>
      <c r="RTI846" s="120"/>
      <c r="RTJ846" s="120"/>
      <c r="RTK846" s="120"/>
      <c r="RTL846" s="120"/>
      <c r="RTM846" s="120"/>
      <c r="RTN846" s="120"/>
      <c r="RTO846" s="120"/>
      <c r="RTP846" s="120"/>
      <c r="RTQ846" s="120"/>
      <c r="RTR846" s="120"/>
      <c r="RTS846" s="120"/>
      <c r="RTT846" s="120"/>
      <c r="RTU846" s="120"/>
      <c r="RTV846" s="120"/>
      <c r="RTW846" s="120"/>
      <c r="RTX846" s="120"/>
      <c r="RTY846" s="120"/>
      <c r="RTZ846" s="120"/>
      <c r="RUA846" s="120"/>
      <c r="RUB846" s="120"/>
      <c r="RUC846" s="120"/>
      <c r="RUD846" s="120"/>
      <c r="RUE846" s="120"/>
      <c r="RUF846" s="120"/>
      <c r="RUG846" s="120"/>
      <c r="RUH846" s="120"/>
      <c r="RUI846" s="120"/>
      <c r="RUJ846" s="120"/>
      <c r="RUK846" s="120"/>
      <c r="RUL846" s="120"/>
      <c r="RUM846" s="120"/>
      <c r="RUN846" s="120"/>
      <c r="RUO846" s="120"/>
      <c r="RUP846" s="120"/>
      <c r="RUQ846" s="120"/>
      <c r="RUR846" s="120"/>
      <c r="RUS846" s="120"/>
      <c r="RUT846" s="120"/>
      <c r="RUU846" s="120"/>
      <c r="RUV846" s="120"/>
      <c r="RUW846" s="120"/>
      <c r="RUX846" s="120"/>
      <c r="RUY846" s="120"/>
      <c r="RUZ846" s="120"/>
      <c r="RVA846" s="120"/>
      <c r="RVB846" s="120"/>
      <c r="RVC846" s="120"/>
      <c r="RVD846" s="120"/>
      <c r="RVE846" s="120"/>
      <c r="RVF846" s="120"/>
      <c r="RVG846" s="120"/>
      <c r="RVH846" s="120"/>
      <c r="RVI846" s="120"/>
      <c r="RVJ846" s="120"/>
      <c r="RVK846" s="120"/>
      <c r="RVL846" s="120"/>
      <c r="RVM846" s="120"/>
      <c r="RVN846" s="120"/>
      <c r="RVO846" s="120"/>
      <c r="RVP846" s="120"/>
      <c r="RVQ846" s="120"/>
      <c r="RVR846" s="120"/>
      <c r="RVS846" s="120"/>
      <c r="RVT846" s="120"/>
      <c r="RVU846" s="120"/>
      <c r="RVV846" s="120"/>
      <c r="RVW846" s="120"/>
      <c r="RVX846" s="120"/>
      <c r="RVY846" s="120"/>
      <c r="RVZ846" s="120"/>
      <c r="RWA846" s="120"/>
      <c r="RWB846" s="120"/>
      <c r="RWC846" s="120"/>
      <c r="RWD846" s="120"/>
      <c r="RWE846" s="120"/>
      <c r="RWF846" s="120"/>
      <c r="RWG846" s="120"/>
      <c r="RWH846" s="120"/>
      <c r="RWI846" s="120"/>
      <c r="RWJ846" s="120"/>
      <c r="RWK846" s="120"/>
      <c r="RWL846" s="120"/>
      <c r="RWM846" s="120"/>
      <c r="RWN846" s="120"/>
      <c r="RWO846" s="120"/>
      <c r="RWP846" s="120"/>
      <c r="RWQ846" s="120"/>
      <c r="RWR846" s="120"/>
      <c r="RWS846" s="120"/>
      <c r="RWT846" s="120"/>
      <c r="RWU846" s="120"/>
      <c r="RWV846" s="120"/>
      <c r="RWW846" s="120"/>
      <c r="RWX846" s="120"/>
      <c r="RWY846" s="120"/>
      <c r="RWZ846" s="120"/>
      <c r="RXA846" s="120"/>
      <c r="RXB846" s="120"/>
      <c r="RXC846" s="120"/>
      <c r="RXD846" s="120"/>
      <c r="RXE846" s="120"/>
      <c r="RXF846" s="120"/>
      <c r="RXG846" s="120"/>
      <c r="RXH846" s="120"/>
      <c r="RXI846" s="120"/>
      <c r="RXJ846" s="120"/>
      <c r="RXK846" s="120"/>
      <c r="RXL846" s="120"/>
      <c r="RXM846" s="120"/>
      <c r="RXN846" s="120"/>
      <c r="RXO846" s="120"/>
      <c r="RXP846" s="120"/>
      <c r="RXQ846" s="120"/>
      <c r="RXR846" s="120"/>
      <c r="RXS846" s="120"/>
      <c r="RXT846" s="120"/>
      <c r="RXU846" s="120"/>
      <c r="RXV846" s="120"/>
      <c r="RXW846" s="120"/>
      <c r="RXX846" s="120"/>
      <c r="RXY846" s="120"/>
      <c r="RXZ846" s="120"/>
      <c r="RYA846" s="120"/>
      <c r="RYB846" s="120"/>
      <c r="RYC846" s="120"/>
      <c r="RYD846" s="120"/>
      <c r="RYE846" s="120"/>
      <c r="RYF846" s="120"/>
      <c r="RYG846" s="120"/>
      <c r="RYH846" s="120"/>
      <c r="RYI846" s="120"/>
      <c r="RYJ846" s="120"/>
      <c r="RYK846" s="120"/>
      <c r="RYL846" s="120"/>
      <c r="RYM846" s="120"/>
      <c r="RYN846" s="120"/>
      <c r="RYO846" s="120"/>
      <c r="RYP846" s="120"/>
      <c r="RYQ846" s="120"/>
      <c r="RYR846" s="120"/>
      <c r="RYS846" s="120"/>
      <c r="RYT846" s="120"/>
      <c r="RYU846" s="120"/>
      <c r="RYV846" s="120"/>
      <c r="RYW846" s="120"/>
      <c r="RYX846" s="120"/>
      <c r="RYY846" s="120"/>
      <c r="RYZ846" s="120"/>
      <c r="RZA846" s="120"/>
      <c r="RZB846" s="120"/>
      <c r="RZC846" s="120"/>
      <c r="RZD846" s="120"/>
      <c r="RZE846" s="120"/>
      <c r="RZF846" s="120"/>
      <c r="RZG846" s="120"/>
      <c r="RZH846" s="120"/>
      <c r="RZI846" s="120"/>
      <c r="RZJ846" s="120"/>
      <c r="RZK846" s="120"/>
      <c r="RZL846" s="120"/>
      <c r="RZM846" s="120"/>
      <c r="RZN846" s="120"/>
      <c r="RZO846" s="120"/>
      <c r="RZP846" s="120"/>
      <c r="RZQ846" s="120"/>
      <c r="RZR846" s="120"/>
      <c r="RZS846" s="120"/>
      <c r="RZT846" s="120"/>
      <c r="RZU846" s="120"/>
      <c r="RZV846" s="120"/>
      <c r="RZW846" s="120"/>
      <c r="RZX846" s="120"/>
      <c r="RZY846" s="120"/>
      <c r="RZZ846" s="120"/>
      <c r="SAA846" s="120"/>
      <c r="SAB846" s="120"/>
      <c r="SAC846" s="120"/>
      <c r="SAD846" s="120"/>
      <c r="SAE846" s="120"/>
      <c r="SAF846" s="120"/>
      <c r="SAG846" s="120"/>
      <c r="SAH846" s="120"/>
      <c r="SAI846" s="120"/>
      <c r="SAJ846" s="120"/>
      <c r="SAK846" s="120"/>
      <c r="SAL846" s="120"/>
      <c r="SAM846" s="120"/>
      <c r="SAN846" s="120"/>
      <c r="SAO846" s="120"/>
      <c r="SAP846" s="120"/>
      <c r="SAQ846" s="120"/>
      <c r="SAR846" s="120"/>
      <c r="SAS846" s="120"/>
      <c r="SAT846" s="120"/>
      <c r="SAU846" s="120"/>
      <c r="SAV846" s="120"/>
      <c r="SAW846" s="120"/>
      <c r="SAX846" s="120"/>
      <c r="SAY846" s="120"/>
      <c r="SAZ846" s="120"/>
      <c r="SBA846" s="120"/>
      <c r="SBB846" s="120"/>
      <c r="SBC846" s="120"/>
      <c r="SBD846" s="120"/>
      <c r="SBE846" s="120"/>
      <c r="SBF846" s="120"/>
      <c r="SBG846" s="120"/>
      <c r="SBH846" s="120"/>
      <c r="SBI846" s="120"/>
      <c r="SBJ846" s="120"/>
      <c r="SBK846" s="120"/>
      <c r="SBL846" s="120"/>
      <c r="SBM846" s="120"/>
      <c r="SBN846" s="120"/>
      <c r="SBO846" s="120"/>
      <c r="SBP846" s="120"/>
      <c r="SBQ846" s="120"/>
      <c r="SBR846" s="120"/>
      <c r="SBS846" s="120"/>
      <c r="SBT846" s="120"/>
      <c r="SBU846" s="120"/>
      <c r="SBV846" s="120"/>
      <c r="SBW846" s="120"/>
      <c r="SBX846" s="120"/>
      <c r="SBY846" s="120"/>
      <c r="SBZ846" s="120"/>
      <c r="SCA846" s="120"/>
      <c r="SCB846" s="120"/>
      <c r="SCC846" s="120"/>
      <c r="SCD846" s="120"/>
      <c r="SCE846" s="120"/>
      <c r="SCF846" s="120"/>
      <c r="SCG846" s="120"/>
      <c r="SCH846" s="120"/>
      <c r="SCI846" s="120"/>
      <c r="SCJ846" s="120"/>
      <c r="SCK846" s="120"/>
      <c r="SCL846" s="120"/>
      <c r="SCM846" s="120"/>
      <c r="SCN846" s="120"/>
      <c r="SCO846" s="120"/>
      <c r="SCP846" s="120"/>
      <c r="SCQ846" s="120"/>
      <c r="SCR846" s="120"/>
      <c r="SCS846" s="120"/>
      <c r="SCT846" s="120"/>
      <c r="SCU846" s="120"/>
      <c r="SCV846" s="120"/>
      <c r="SCW846" s="120"/>
      <c r="SCX846" s="120"/>
      <c r="SCY846" s="120"/>
      <c r="SCZ846" s="120"/>
      <c r="SDA846" s="120"/>
      <c r="SDB846" s="120"/>
      <c r="SDC846" s="120"/>
      <c r="SDD846" s="120"/>
      <c r="SDE846" s="120"/>
      <c r="SDF846" s="120"/>
      <c r="SDG846" s="120"/>
      <c r="SDH846" s="120"/>
      <c r="SDI846" s="120"/>
      <c r="SDJ846" s="120"/>
      <c r="SDK846" s="120"/>
      <c r="SDL846" s="120"/>
      <c r="SDM846" s="120"/>
      <c r="SDN846" s="120"/>
      <c r="SDO846" s="120"/>
      <c r="SDP846" s="120"/>
      <c r="SDQ846" s="120"/>
      <c r="SDR846" s="120"/>
      <c r="SDS846" s="120"/>
      <c r="SDT846" s="120"/>
      <c r="SDU846" s="120"/>
      <c r="SDV846" s="120"/>
      <c r="SDW846" s="120"/>
      <c r="SDX846" s="120"/>
      <c r="SDY846" s="120"/>
      <c r="SDZ846" s="120"/>
      <c r="SEA846" s="120"/>
      <c r="SEB846" s="120"/>
      <c r="SEC846" s="120"/>
      <c r="SED846" s="120"/>
      <c r="SEE846" s="120"/>
      <c r="SEF846" s="120"/>
      <c r="SEG846" s="120"/>
      <c r="SEH846" s="120"/>
      <c r="SEI846" s="120"/>
      <c r="SEJ846" s="120"/>
      <c r="SEK846" s="120"/>
      <c r="SEL846" s="120"/>
      <c r="SEM846" s="120"/>
      <c r="SEN846" s="120"/>
      <c r="SEO846" s="120"/>
      <c r="SEP846" s="120"/>
      <c r="SEQ846" s="120"/>
      <c r="SER846" s="120"/>
      <c r="SES846" s="120"/>
      <c r="SET846" s="120"/>
      <c r="SEU846" s="120"/>
      <c r="SEV846" s="120"/>
      <c r="SEW846" s="120"/>
      <c r="SEX846" s="120"/>
      <c r="SEY846" s="120"/>
      <c r="SEZ846" s="120"/>
      <c r="SFA846" s="120"/>
      <c r="SFB846" s="120"/>
      <c r="SFC846" s="120"/>
      <c r="SFD846" s="120"/>
      <c r="SFE846" s="120"/>
      <c r="SFF846" s="120"/>
      <c r="SFG846" s="120"/>
      <c r="SFH846" s="120"/>
      <c r="SFI846" s="120"/>
      <c r="SFJ846" s="120"/>
      <c r="SFK846" s="120"/>
      <c r="SFL846" s="120"/>
      <c r="SFM846" s="120"/>
      <c r="SFN846" s="120"/>
      <c r="SFO846" s="120"/>
      <c r="SFP846" s="120"/>
      <c r="SFQ846" s="120"/>
      <c r="SFR846" s="120"/>
      <c r="SFS846" s="120"/>
      <c r="SFT846" s="120"/>
      <c r="SFU846" s="120"/>
      <c r="SFV846" s="120"/>
      <c r="SFW846" s="120"/>
      <c r="SFX846" s="120"/>
      <c r="SFY846" s="120"/>
      <c r="SFZ846" s="120"/>
      <c r="SGA846" s="120"/>
      <c r="SGB846" s="120"/>
      <c r="SGC846" s="120"/>
      <c r="SGD846" s="120"/>
      <c r="SGE846" s="120"/>
      <c r="SGF846" s="120"/>
      <c r="SGG846" s="120"/>
      <c r="SGH846" s="120"/>
      <c r="SGI846" s="120"/>
      <c r="SGJ846" s="120"/>
      <c r="SGK846" s="120"/>
      <c r="SGL846" s="120"/>
      <c r="SGM846" s="120"/>
      <c r="SGN846" s="120"/>
      <c r="SGO846" s="120"/>
      <c r="SGP846" s="120"/>
      <c r="SGQ846" s="120"/>
      <c r="SGR846" s="120"/>
      <c r="SGS846" s="120"/>
      <c r="SGT846" s="120"/>
      <c r="SGU846" s="120"/>
      <c r="SGV846" s="120"/>
      <c r="SGW846" s="120"/>
      <c r="SGX846" s="120"/>
      <c r="SGY846" s="120"/>
      <c r="SGZ846" s="120"/>
      <c r="SHA846" s="120"/>
      <c r="SHB846" s="120"/>
      <c r="SHC846" s="120"/>
      <c r="SHD846" s="120"/>
      <c r="SHE846" s="120"/>
      <c r="SHF846" s="120"/>
      <c r="SHG846" s="120"/>
      <c r="SHH846" s="120"/>
      <c r="SHI846" s="120"/>
      <c r="SHJ846" s="120"/>
      <c r="SHK846" s="120"/>
      <c r="SHL846" s="120"/>
      <c r="SHM846" s="120"/>
      <c r="SHN846" s="120"/>
      <c r="SHO846" s="120"/>
      <c r="SHP846" s="120"/>
      <c r="SHQ846" s="120"/>
      <c r="SHR846" s="120"/>
      <c r="SHS846" s="120"/>
      <c r="SHT846" s="120"/>
      <c r="SHU846" s="120"/>
      <c r="SHV846" s="120"/>
      <c r="SHW846" s="120"/>
      <c r="SHX846" s="120"/>
      <c r="SHY846" s="120"/>
      <c r="SHZ846" s="120"/>
      <c r="SIA846" s="120"/>
      <c r="SIB846" s="120"/>
      <c r="SIC846" s="120"/>
      <c r="SID846" s="120"/>
      <c r="SIE846" s="120"/>
      <c r="SIF846" s="120"/>
      <c r="SIG846" s="120"/>
      <c r="SIH846" s="120"/>
      <c r="SII846" s="120"/>
      <c r="SIJ846" s="120"/>
      <c r="SIK846" s="120"/>
      <c r="SIL846" s="120"/>
      <c r="SIM846" s="120"/>
      <c r="SIN846" s="120"/>
      <c r="SIO846" s="120"/>
      <c r="SIP846" s="120"/>
      <c r="SIQ846" s="120"/>
      <c r="SIR846" s="120"/>
      <c r="SIS846" s="120"/>
      <c r="SIT846" s="120"/>
      <c r="SIU846" s="120"/>
      <c r="SIV846" s="120"/>
      <c r="SIW846" s="120"/>
      <c r="SIX846" s="120"/>
      <c r="SIY846" s="120"/>
      <c r="SIZ846" s="120"/>
      <c r="SJA846" s="120"/>
      <c r="SJB846" s="120"/>
      <c r="SJC846" s="120"/>
      <c r="SJD846" s="120"/>
      <c r="SJE846" s="120"/>
      <c r="SJF846" s="120"/>
      <c r="SJG846" s="120"/>
      <c r="SJH846" s="120"/>
      <c r="SJI846" s="120"/>
      <c r="SJJ846" s="120"/>
      <c r="SJK846" s="120"/>
      <c r="SJL846" s="120"/>
      <c r="SJM846" s="120"/>
      <c r="SJN846" s="120"/>
      <c r="SJO846" s="120"/>
      <c r="SJP846" s="120"/>
      <c r="SJQ846" s="120"/>
      <c r="SJR846" s="120"/>
      <c r="SJS846" s="120"/>
      <c r="SJT846" s="120"/>
      <c r="SJU846" s="120"/>
      <c r="SJV846" s="120"/>
      <c r="SJW846" s="120"/>
      <c r="SJX846" s="120"/>
      <c r="SJY846" s="120"/>
      <c r="SJZ846" s="120"/>
      <c r="SKA846" s="120"/>
      <c r="SKB846" s="120"/>
      <c r="SKC846" s="120"/>
      <c r="SKD846" s="120"/>
      <c r="SKE846" s="120"/>
      <c r="SKF846" s="120"/>
      <c r="SKG846" s="120"/>
      <c r="SKH846" s="120"/>
      <c r="SKI846" s="120"/>
      <c r="SKJ846" s="120"/>
      <c r="SKK846" s="120"/>
      <c r="SKL846" s="120"/>
      <c r="SKM846" s="120"/>
      <c r="SKN846" s="120"/>
      <c r="SKO846" s="120"/>
      <c r="SKP846" s="120"/>
      <c r="SKQ846" s="120"/>
      <c r="SKR846" s="120"/>
      <c r="SKS846" s="120"/>
      <c r="SKT846" s="120"/>
      <c r="SKU846" s="120"/>
      <c r="SKV846" s="120"/>
      <c r="SKW846" s="120"/>
      <c r="SKX846" s="120"/>
      <c r="SKY846" s="120"/>
      <c r="SKZ846" s="120"/>
      <c r="SLA846" s="120"/>
      <c r="SLB846" s="120"/>
      <c r="SLC846" s="120"/>
      <c r="SLD846" s="120"/>
      <c r="SLE846" s="120"/>
      <c r="SLF846" s="120"/>
      <c r="SLG846" s="120"/>
      <c r="SLH846" s="120"/>
      <c r="SLI846" s="120"/>
      <c r="SLJ846" s="120"/>
      <c r="SLK846" s="120"/>
      <c r="SLL846" s="120"/>
      <c r="SLM846" s="120"/>
      <c r="SLN846" s="120"/>
      <c r="SLO846" s="120"/>
      <c r="SLP846" s="120"/>
      <c r="SLQ846" s="120"/>
      <c r="SLR846" s="120"/>
      <c r="SLS846" s="120"/>
      <c r="SLT846" s="120"/>
      <c r="SLU846" s="120"/>
      <c r="SLV846" s="120"/>
      <c r="SLW846" s="120"/>
      <c r="SLX846" s="120"/>
      <c r="SLY846" s="120"/>
      <c r="SLZ846" s="120"/>
      <c r="SMA846" s="120"/>
      <c r="SMB846" s="120"/>
      <c r="SMC846" s="120"/>
      <c r="SMD846" s="120"/>
      <c r="SME846" s="120"/>
      <c r="SMF846" s="120"/>
      <c r="SMG846" s="120"/>
      <c r="SMH846" s="120"/>
      <c r="SMI846" s="120"/>
      <c r="SMJ846" s="120"/>
      <c r="SMK846" s="120"/>
      <c r="SML846" s="120"/>
      <c r="SMM846" s="120"/>
      <c r="SMN846" s="120"/>
      <c r="SMO846" s="120"/>
      <c r="SMP846" s="120"/>
      <c r="SMQ846" s="120"/>
      <c r="SMR846" s="120"/>
      <c r="SMS846" s="120"/>
      <c r="SMT846" s="120"/>
      <c r="SMU846" s="120"/>
      <c r="SMV846" s="120"/>
      <c r="SMW846" s="120"/>
      <c r="SMX846" s="120"/>
      <c r="SMY846" s="120"/>
      <c r="SMZ846" s="120"/>
      <c r="SNA846" s="120"/>
      <c r="SNB846" s="120"/>
      <c r="SNC846" s="120"/>
      <c r="SND846" s="120"/>
      <c r="SNE846" s="120"/>
      <c r="SNF846" s="120"/>
      <c r="SNG846" s="120"/>
      <c r="SNH846" s="120"/>
      <c r="SNI846" s="120"/>
      <c r="SNJ846" s="120"/>
      <c r="SNK846" s="120"/>
      <c r="SNL846" s="120"/>
      <c r="SNM846" s="120"/>
      <c r="SNN846" s="120"/>
      <c r="SNO846" s="120"/>
      <c r="SNP846" s="120"/>
      <c r="SNQ846" s="120"/>
      <c r="SNR846" s="120"/>
      <c r="SNS846" s="120"/>
      <c r="SNT846" s="120"/>
      <c r="SNU846" s="120"/>
      <c r="SNV846" s="120"/>
      <c r="SNW846" s="120"/>
      <c r="SNX846" s="120"/>
      <c r="SNY846" s="120"/>
      <c r="SNZ846" s="120"/>
      <c r="SOA846" s="120"/>
      <c r="SOB846" s="120"/>
      <c r="SOC846" s="120"/>
      <c r="SOD846" s="120"/>
      <c r="SOE846" s="120"/>
      <c r="SOF846" s="120"/>
      <c r="SOG846" s="120"/>
      <c r="SOH846" s="120"/>
      <c r="SOI846" s="120"/>
      <c r="SOJ846" s="120"/>
      <c r="SOK846" s="120"/>
      <c r="SOL846" s="120"/>
      <c r="SOM846" s="120"/>
      <c r="SON846" s="120"/>
      <c r="SOO846" s="120"/>
      <c r="SOP846" s="120"/>
      <c r="SOQ846" s="120"/>
      <c r="SOR846" s="120"/>
      <c r="SOS846" s="120"/>
      <c r="SOT846" s="120"/>
      <c r="SOU846" s="120"/>
      <c r="SOV846" s="120"/>
      <c r="SOW846" s="120"/>
      <c r="SOX846" s="120"/>
      <c r="SOY846" s="120"/>
      <c r="SOZ846" s="120"/>
      <c r="SPA846" s="120"/>
      <c r="SPB846" s="120"/>
      <c r="SPC846" s="120"/>
      <c r="SPD846" s="120"/>
      <c r="SPE846" s="120"/>
      <c r="SPF846" s="120"/>
      <c r="SPG846" s="120"/>
      <c r="SPH846" s="120"/>
      <c r="SPI846" s="120"/>
      <c r="SPJ846" s="120"/>
      <c r="SPK846" s="120"/>
      <c r="SPL846" s="120"/>
      <c r="SPM846" s="120"/>
      <c r="SPN846" s="120"/>
      <c r="SPO846" s="120"/>
      <c r="SPP846" s="120"/>
      <c r="SPQ846" s="120"/>
      <c r="SPR846" s="120"/>
      <c r="SPS846" s="120"/>
      <c r="SPT846" s="120"/>
      <c r="SPU846" s="120"/>
      <c r="SPV846" s="120"/>
      <c r="SPW846" s="120"/>
      <c r="SPX846" s="120"/>
      <c r="SPY846" s="120"/>
      <c r="SPZ846" s="120"/>
      <c r="SQA846" s="120"/>
      <c r="SQB846" s="120"/>
      <c r="SQC846" s="120"/>
      <c r="SQD846" s="120"/>
      <c r="SQE846" s="120"/>
      <c r="SQF846" s="120"/>
      <c r="SQG846" s="120"/>
      <c r="SQH846" s="120"/>
      <c r="SQI846" s="120"/>
      <c r="SQJ846" s="120"/>
      <c r="SQK846" s="120"/>
      <c r="SQL846" s="120"/>
      <c r="SQM846" s="120"/>
      <c r="SQN846" s="120"/>
      <c r="SQO846" s="120"/>
      <c r="SQP846" s="120"/>
      <c r="SQQ846" s="120"/>
      <c r="SQR846" s="120"/>
      <c r="SQS846" s="120"/>
      <c r="SQT846" s="120"/>
      <c r="SQU846" s="120"/>
      <c r="SQV846" s="120"/>
      <c r="SQW846" s="120"/>
      <c r="SQX846" s="120"/>
      <c r="SQY846" s="120"/>
      <c r="SQZ846" s="120"/>
      <c r="SRA846" s="120"/>
      <c r="SRB846" s="120"/>
      <c r="SRC846" s="120"/>
      <c r="SRD846" s="120"/>
      <c r="SRE846" s="120"/>
      <c r="SRF846" s="120"/>
      <c r="SRG846" s="120"/>
      <c r="SRH846" s="120"/>
      <c r="SRI846" s="120"/>
      <c r="SRJ846" s="120"/>
      <c r="SRK846" s="120"/>
      <c r="SRL846" s="120"/>
      <c r="SRM846" s="120"/>
      <c r="SRN846" s="120"/>
      <c r="SRO846" s="120"/>
      <c r="SRP846" s="120"/>
      <c r="SRQ846" s="120"/>
      <c r="SRR846" s="120"/>
      <c r="SRS846" s="120"/>
      <c r="SRT846" s="120"/>
      <c r="SRU846" s="120"/>
      <c r="SRV846" s="120"/>
      <c r="SRW846" s="120"/>
      <c r="SRX846" s="120"/>
      <c r="SRY846" s="120"/>
      <c r="SRZ846" s="120"/>
      <c r="SSA846" s="120"/>
      <c r="SSB846" s="120"/>
      <c r="SSC846" s="120"/>
      <c r="SSD846" s="120"/>
      <c r="SSE846" s="120"/>
      <c r="SSF846" s="120"/>
      <c r="SSG846" s="120"/>
      <c r="SSH846" s="120"/>
      <c r="SSI846" s="120"/>
      <c r="SSJ846" s="120"/>
      <c r="SSK846" s="120"/>
      <c r="SSL846" s="120"/>
      <c r="SSM846" s="120"/>
      <c r="SSN846" s="120"/>
      <c r="SSO846" s="120"/>
      <c r="SSP846" s="120"/>
      <c r="SSQ846" s="120"/>
      <c r="SSR846" s="120"/>
      <c r="SSS846" s="120"/>
      <c r="SST846" s="120"/>
      <c r="SSU846" s="120"/>
      <c r="SSV846" s="120"/>
      <c r="SSW846" s="120"/>
      <c r="SSX846" s="120"/>
      <c r="SSY846" s="120"/>
      <c r="SSZ846" s="120"/>
      <c r="STA846" s="120"/>
      <c r="STB846" s="120"/>
      <c r="STC846" s="120"/>
      <c r="STD846" s="120"/>
      <c r="STE846" s="120"/>
      <c r="STF846" s="120"/>
      <c r="STG846" s="120"/>
      <c r="STH846" s="120"/>
      <c r="STI846" s="120"/>
      <c r="STJ846" s="120"/>
      <c r="STK846" s="120"/>
      <c r="STL846" s="120"/>
      <c r="STM846" s="120"/>
      <c r="STN846" s="120"/>
      <c r="STO846" s="120"/>
      <c r="STP846" s="120"/>
      <c r="STQ846" s="120"/>
      <c r="STR846" s="120"/>
      <c r="STS846" s="120"/>
      <c r="STT846" s="120"/>
      <c r="STU846" s="120"/>
      <c r="STV846" s="120"/>
      <c r="STW846" s="120"/>
      <c r="STX846" s="120"/>
      <c r="STY846" s="120"/>
      <c r="STZ846" s="120"/>
      <c r="SUA846" s="120"/>
      <c r="SUB846" s="120"/>
      <c r="SUC846" s="120"/>
      <c r="SUD846" s="120"/>
      <c r="SUE846" s="120"/>
      <c r="SUF846" s="120"/>
      <c r="SUG846" s="120"/>
      <c r="SUH846" s="120"/>
      <c r="SUI846" s="120"/>
      <c r="SUJ846" s="120"/>
      <c r="SUK846" s="120"/>
      <c r="SUL846" s="120"/>
      <c r="SUM846" s="120"/>
      <c r="SUN846" s="120"/>
      <c r="SUO846" s="120"/>
      <c r="SUP846" s="120"/>
      <c r="SUQ846" s="120"/>
      <c r="SUR846" s="120"/>
      <c r="SUS846" s="120"/>
      <c r="SUT846" s="120"/>
      <c r="SUU846" s="120"/>
      <c r="SUV846" s="120"/>
      <c r="SUW846" s="120"/>
      <c r="SUX846" s="120"/>
      <c r="SUY846" s="120"/>
      <c r="SUZ846" s="120"/>
      <c r="SVA846" s="120"/>
      <c r="SVB846" s="120"/>
      <c r="SVC846" s="120"/>
      <c r="SVD846" s="120"/>
      <c r="SVE846" s="120"/>
      <c r="SVF846" s="120"/>
      <c r="SVG846" s="120"/>
      <c r="SVH846" s="120"/>
      <c r="SVI846" s="120"/>
      <c r="SVJ846" s="120"/>
      <c r="SVK846" s="120"/>
      <c r="SVL846" s="120"/>
      <c r="SVM846" s="120"/>
      <c r="SVN846" s="120"/>
      <c r="SVO846" s="120"/>
      <c r="SVP846" s="120"/>
      <c r="SVQ846" s="120"/>
      <c r="SVR846" s="120"/>
      <c r="SVS846" s="120"/>
      <c r="SVT846" s="120"/>
      <c r="SVU846" s="120"/>
      <c r="SVV846" s="120"/>
      <c r="SVW846" s="120"/>
      <c r="SVX846" s="120"/>
      <c r="SVY846" s="120"/>
      <c r="SVZ846" s="120"/>
      <c r="SWA846" s="120"/>
      <c r="SWB846" s="120"/>
      <c r="SWC846" s="120"/>
      <c r="SWD846" s="120"/>
      <c r="SWE846" s="120"/>
      <c r="SWF846" s="120"/>
      <c r="SWG846" s="120"/>
      <c r="SWH846" s="120"/>
      <c r="SWI846" s="120"/>
      <c r="SWJ846" s="120"/>
      <c r="SWK846" s="120"/>
      <c r="SWL846" s="120"/>
      <c r="SWM846" s="120"/>
      <c r="SWN846" s="120"/>
      <c r="SWO846" s="120"/>
      <c r="SWP846" s="120"/>
      <c r="SWQ846" s="120"/>
      <c r="SWR846" s="120"/>
      <c r="SWS846" s="120"/>
      <c r="SWT846" s="120"/>
      <c r="SWU846" s="120"/>
      <c r="SWV846" s="120"/>
      <c r="SWW846" s="120"/>
      <c r="SWX846" s="120"/>
      <c r="SWY846" s="120"/>
      <c r="SWZ846" s="120"/>
      <c r="SXA846" s="120"/>
      <c r="SXB846" s="120"/>
      <c r="SXC846" s="120"/>
      <c r="SXD846" s="120"/>
      <c r="SXE846" s="120"/>
      <c r="SXF846" s="120"/>
      <c r="SXG846" s="120"/>
      <c r="SXH846" s="120"/>
      <c r="SXI846" s="120"/>
      <c r="SXJ846" s="120"/>
      <c r="SXK846" s="120"/>
      <c r="SXL846" s="120"/>
      <c r="SXM846" s="120"/>
      <c r="SXN846" s="120"/>
      <c r="SXO846" s="120"/>
      <c r="SXP846" s="120"/>
      <c r="SXQ846" s="120"/>
      <c r="SXR846" s="120"/>
      <c r="SXS846" s="120"/>
      <c r="SXT846" s="120"/>
      <c r="SXU846" s="120"/>
      <c r="SXV846" s="120"/>
      <c r="SXW846" s="120"/>
      <c r="SXX846" s="120"/>
      <c r="SXY846" s="120"/>
      <c r="SXZ846" s="120"/>
      <c r="SYA846" s="120"/>
      <c r="SYB846" s="120"/>
      <c r="SYC846" s="120"/>
      <c r="SYD846" s="120"/>
      <c r="SYE846" s="120"/>
      <c r="SYF846" s="120"/>
      <c r="SYG846" s="120"/>
      <c r="SYH846" s="120"/>
      <c r="SYI846" s="120"/>
      <c r="SYJ846" s="120"/>
      <c r="SYK846" s="120"/>
      <c r="SYL846" s="120"/>
      <c r="SYM846" s="120"/>
      <c r="SYN846" s="120"/>
      <c r="SYO846" s="120"/>
      <c r="SYP846" s="120"/>
      <c r="SYQ846" s="120"/>
      <c r="SYR846" s="120"/>
      <c r="SYS846" s="120"/>
      <c r="SYT846" s="120"/>
      <c r="SYU846" s="120"/>
      <c r="SYV846" s="120"/>
      <c r="SYW846" s="120"/>
      <c r="SYX846" s="120"/>
      <c r="SYY846" s="120"/>
      <c r="SYZ846" s="120"/>
      <c r="SZA846" s="120"/>
      <c r="SZB846" s="120"/>
      <c r="SZC846" s="120"/>
      <c r="SZD846" s="120"/>
      <c r="SZE846" s="120"/>
      <c r="SZF846" s="120"/>
      <c r="SZG846" s="120"/>
      <c r="SZH846" s="120"/>
      <c r="SZI846" s="120"/>
      <c r="SZJ846" s="120"/>
      <c r="SZK846" s="120"/>
      <c r="SZL846" s="120"/>
      <c r="SZM846" s="120"/>
      <c r="SZN846" s="120"/>
      <c r="SZO846" s="120"/>
      <c r="SZP846" s="120"/>
      <c r="SZQ846" s="120"/>
      <c r="SZR846" s="120"/>
      <c r="SZS846" s="120"/>
      <c r="SZT846" s="120"/>
      <c r="SZU846" s="120"/>
      <c r="SZV846" s="120"/>
      <c r="SZW846" s="120"/>
      <c r="SZX846" s="120"/>
      <c r="SZY846" s="120"/>
      <c r="SZZ846" s="120"/>
      <c r="TAA846" s="120"/>
      <c r="TAB846" s="120"/>
      <c r="TAC846" s="120"/>
      <c r="TAD846" s="120"/>
      <c r="TAE846" s="120"/>
      <c r="TAF846" s="120"/>
      <c r="TAG846" s="120"/>
      <c r="TAH846" s="120"/>
      <c r="TAI846" s="120"/>
      <c r="TAJ846" s="120"/>
      <c r="TAK846" s="120"/>
      <c r="TAL846" s="120"/>
      <c r="TAM846" s="120"/>
      <c r="TAN846" s="120"/>
      <c r="TAO846" s="120"/>
      <c r="TAP846" s="120"/>
      <c r="TAQ846" s="120"/>
      <c r="TAR846" s="120"/>
      <c r="TAS846" s="120"/>
      <c r="TAT846" s="120"/>
      <c r="TAU846" s="120"/>
      <c r="TAV846" s="120"/>
      <c r="TAW846" s="120"/>
      <c r="TAX846" s="120"/>
      <c r="TAY846" s="120"/>
      <c r="TAZ846" s="120"/>
      <c r="TBA846" s="120"/>
      <c r="TBB846" s="120"/>
      <c r="TBC846" s="120"/>
      <c r="TBD846" s="120"/>
      <c r="TBE846" s="120"/>
      <c r="TBF846" s="120"/>
      <c r="TBG846" s="120"/>
      <c r="TBH846" s="120"/>
      <c r="TBI846" s="120"/>
      <c r="TBJ846" s="120"/>
      <c r="TBK846" s="120"/>
      <c r="TBL846" s="120"/>
      <c r="TBM846" s="120"/>
      <c r="TBN846" s="120"/>
      <c r="TBO846" s="120"/>
      <c r="TBP846" s="120"/>
      <c r="TBQ846" s="120"/>
      <c r="TBR846" s="120"/>
      <c r="TBS846" s="120"/>
      <c r="TBT846" s="120"/>
      <c r="TBU846" s="120"/>
      <c r="TBV846" s="120"/>
      <c r="TBW846" s="120"/>
      <c r="TBX846" s="120"/>
      <c r="TBY846" s="120"/>
      <c r="TBZ846" s="120"/>
      <c r="TCA846" s="120"/>
      <c r="TCB846" s="120"/>
      <c r="TCC846" s="120"/>
      <c r="TCD846" s="120"/>
      <c r="TCE846" s="120"/>
      <c r="TCF846" s="120"/>
      <c r="TCG846" s="120"/>
      <c r="TCH846" s="120"/>
      <c r="TCI846" s="120"/>
      <c r="TCJ846" s="120"/>
      <c r="TCK846" s="120"/>
      <c r="TCL846" s="120"/>
      <c r="TCM846" s="120"/>
      <c r="TCN846" s="120"/>
      <c r="TCO846" s="120"/>
      <c r="TCP846" s="120"/>
      <c r="TCQ846" s="120"/>
      <c r="TCR846" s="120"/>
      <c r="TCS846" s="120"/>
      <c r="TCT846" s="120"/>
      <c r="TCU846" s="120"/>
      <c r="TCV846" s="120"/>
      <c r="TCW846" s="120"/>
      <c r="TCX846" s="120"/>
      <c r="TCY846" s="120"/>
      <c r="TCZ846" s="120"/>
      <c r="TDA846" s="120"/>
      <c r="TDB846" s="120"/>
      <c r="TDC846" s="120"/>
      <c r="TDD846" s="120"/>
      <c r="TDE846" s="120"/>
      <c r="TDF846" s="120"/>
      <c r="TDG846" s="120"/>
      <c r="TDH846" s="120"/>
      <c r="TDI846" s="120"/>
      <c r="TDJ846" s="120"/>
      <c r="TDK846" s="120"/>
      <c r="TDL846" s="120"/>
      <c r="TDM846" s="120"/>
      <c r="TDN846" s="120"/>
      <c r="TDO846" s="120"/>
      <c r="TDP846" s="120"/>
      <c r="TDQ846" s="120"/>
      <c r="TDR846" s="120"/>
      <c r="TDS846" s="120"/>
      <c r="TDT846" s="120"/>
      <c r="TDU846" s="120"/>
      <c r="TDV846" s="120"/>
      <c r="TDW846" s="120"/>
      <c r="TDX846" s="120"/>
      <c r="TDY846" s="120"/>
      <c r="TDZ846" s="120"/>
      <c r="TEA846" s="120"/>
      <c r="TEB846" s="120"/>
      <c r="TEC846" s="120"/>
      <c r="TED846" s="120"/>
      <c r="TEE846" s="120"/>
      <c r="TEF846" s="120"/>
      <c r="TEG846" s="120"/>
      <c r="TEH846" s="120"/>
      <c r="TEI846" s="120"/>
      <c r="TEJ846" s="120"/>
      <c r="TEK846" s="120"/>
      <c r="TEL846" s="120"/>
      <c r="TEM846" s="120"/>
      <c r="TEN846" s="120"/>
      <c r="TEO846" s="120"/>
      <c r="TEP846" s="120"/>
      <c r="TEQ846" s="120"/>
      <c r="TER846" s="120"/>
      <c r="TES846" s="120"/>
      <c r="TET846" s="120"/>
      <c r="TEU846" s="120"/>
      <c r="TEV846" s="120"/>
      <c r="TEW846" s="120"/>
      <c r="TEX846" s="120"/>
      <c r="TEY846" s="120"/>
      <c r="TEZ846" s="120"/>
      <c r="TFA846" s="120"/>
      <c r="TFB846" s="120"/>
      <c r="TFC846" s="120"/>
      <c r="TFD846" s="120"/>
      <c r="TFE846" s="120"/>
      <c r="TFF846" s="120"/>
      <c r="TFG846" s="120"/>
      <c r="TFH846" s="120"/>
      <c r="TFI846" s="120"/>
      <c r="TFJ846" s="120"/>
      <c r="TFK846" s="120"/>
      <c r="TFL846" s="120"/>
      <c r="TFM846" s="120"/>
      <c r="TFN846" s="120"/>
      <c r="TFO846" s="120"/>
      <c r="TFP846" s="120"/>
      <c r="TFQ846" s="120"/>
      <c r="TFR846" s="120"/>
      <c r="TFS846" s="120"/>
      <c r="TFT846" s="120"/>
      <c r="TFU846" s="120"/>
      <c r="TFV846" s="120"/>
      <c r="TFW846" s="120"/>
      <c r="TFX846" s="120"/>
      <c r="TFY846" s="120"/>
      <c r="TFZ846" s="120"/>
      <c r="TGA846" s="120"/>
      <c r="TGB846" s="120"/>
      <c r="TGC846" s="120"/>
      <c r="TGD846" s="120"/>
      <c r="TGE846" s="120"/>
      <c r="TGF846" s="120"/>
      <c r="TGG846" s="120"/>
      <c r="TGH846" s="120"/>
      <c r="TGI846" s="120"/>
      <c r="TGJ846" s="120"/>
      <c r="TGK846" s="120"/>
      <c r="TGL846" s="120"/>
      <c r="TGM846" s="120"/>
      <c r="TGN846" s="120"/>
      <c r="TGO846" s="120"/>
      <c r="TGP846" s="120"/>
      <c r="TGQ846" s="120"/>
      <c r="TGR846" s="120"/>
      <c r="TGS846" s="120"/>
      <c r="TGT846" s="120"/>
      <c r="TGU846" s="120"/>
      <c r="TGV846" s="120"/>
      <c r="TGW846" s="120"/>
      <c r="TGX846" s="120"/>
      <c r="TGY846" s="120"/>
      <c r="TGZ846" s="120"/>
      <c r="THA846" s="120"/>
      <c r="THB846" s="120"/>
      <c r="THC846" s="120"/>
      <c r="THD846" s="120"/>
      <c r="THE846" s="120"/>
      <c r="THF846" s="120"/>
      <c r="THG846" s="120"/>
      <c r="THH846" s="120"/>
      <c r="THI846" s="120"/>
      <c r="THJ846" s="120"/>
      <c r="THK846" s="120"/>
      <c r="THL846" s="120"/>
      <c r="THM846" s="120"/>
      <c r="THN846" s="120"/>
      <c r="THO846" s="120"/>
      <c r="THP846" s="120"/>
      <c r="THQ846" s="120"/>
      <c r="THR846" s="120"/>
      <c r="THS846" s="120"/>
      <c r="THT846" s="120"/>
      <c r="THU846" s="120"/>
      <c r="THV846" s="120"/>
      <c r="THW846" s="120"/>
      <c r="THX846" s="120"/>
      <c r="THY846" s="120"/>
      <c r="THZ846" s="120"/>
      <c r="TIA846" s="120"/>
      <c r="TIB846" s="120"/>
      <c r="TIC846" s="120"/>
      <c r="TID846" s="120"/>
      <c r="TIE846" s="120"/>
      <c r="TIF846" s="120"/>
      <c r="TIG846" s="120"/>
      <c r="TIH846" s="120"/>
      <c r="TII846" s="120"/>
      <c r="TIJ846" s="120"/>
      <c r="TIK846" s="120"/>
      <c r="TIL846" s="120"/>
      <c r="TIM846" s="120"/>
      <c r="TIN846" s="120"/>
      <c r="TIO846" s="120"/>
      <c r="TIP846" s="120"/>
      <c r="TIQ846" s="120"/>
      <c r="TIR846" s="120"/>
      <c r="TIS846" s="120"/>
      <c r="TIT846" s="120"/>
      <c r="TIU846" s="120"/>
      <c r="TIV846" s="120"/>
      <c r="TIW846" s="120"/>
      <c r="TIX846" s="120"/>
      <c r="TIY846" s="120"/>
      <c r="TIZ846" s="120"/>
      <c r="TJA846" s="120"/>
      <c r="TJB846" s="120"/>
      <c r="TJC846" s="120"/>
      <c r="TJD846" s="120"/>
      <c r="TJE846" s="120"/>
      <c r="TJF846" s="120"/>
      <c r="TJG846" s="120"/>
      <c r="TJH846" s="120"/>
      <c r="TJI846" s="120"/>
      <c r="TJJ846" s="120"/>
      <c r="TJK846" s="120"/>
      <c r="TJL846" s="120"/>
      <c r="TJM846" s="120"/>
      <c r="TJN846" s="120"/>
      <c r="TJO846" s="120"/>
      <c r="TJP846" s="120"/>
      <c r="TJQ846" s="120"/>
      <c r="TJR846" s="120"/>
      <c r="TJS846" s="120"/>
      <c r="TJT846" s="120"/>
      <c r="TJU846" s="120"/>
      <c r="TJV846" s="120"/>
      <c r="TJW846" s="120"/>
      <c r="TJX846" s="120"/>
      <c r="TJY846" s="120"/>
      <c r="TJZ846" s="120"/>
      <c r="TKA846" s="120"/>
      <c r="TKB846" s="120"/>
      <c r="TKC846" s="120"/>
      <c r="TKD846" s="120"/>
      <c r="TKE846" s="120"/>
      <c r="TKF846" s="120"/>
      <c r="TKG846" s="120"/>
      <c r="TKH846" s="120"/>
      <c r="TKI846" s="120"/>
      <c r="TKJ846" s="120"/>
      <c r="TKK846" s="120"/>
      <c r="TKL846" s="120"/>
      <c r="TKM846" s="120"/>
      <c r="TKN846" s="120"/>
      <c r="TKO846" s="120"/>
      <c r="TKP846" s="120"/>
      <c r="TKQ846" s="120"/>
      <c r="TKR846" s="120"/>
      <c r="TKS846" s="120"/>
      <c r="TKT846" s="120"/>
      <c r="TKU846" s="120"/>
      <c r="TKV846" s="120"/>
      <c r="TKW846" s="120"/>
      <c r="TKX846" s="120"/>
      <c r="TKY846" s="120"/>
      <c r="TKZ846" s="120"/>
      <c r="TLA846" s="120"/>
      <c r="TLB846" s="120"/>
      <c r="TLC846" s="120"/>
      <c r="TLD846" s="120"/>
      <c r="TLE846" s="120"/>
      <c r="TLF846" s="120"/>
      <c r="TLG846" s="120"/>
      <c r="TLH846" s="120"/>
      <c r="TLI846" s="120"/>
      <c r="TLJ846" s="120"/>
      <c r="TLK846" s="120"/>
      <c r="TLL846" s="120"/>
      <c r="TLM846" s="120"/>
      <c r="TLN846" s="120"/>
      <c r="TLO846" s="120"/>
      <c r="TLP846" s="120"/>
      <c r="TLQ846" s="120"/>
      <c r="TLR846" s="120"/>
      <c r="TLS846" s="120"/>
      <c r="TLT846" s="120"/>
      <c r="TLU846" s="120"/>
      <c r="TLV846" s="120"/>
      <c r="TLW846" s="120"/>
      <c r="TLX846" s="120"/>
      <c r="TLY846" s="120"/>
      <c r="TLZ846" s="120"/>
      <c r="TMA846" s="120"/>
      <c r="TMB846" s="120"/>
      <c r="TMC846" s="120"/>
      <c r="TMD846" s="120"/>
      <c r="TME846" s="120"/>
      <c r="TMF846" s="120"/>
      <c r="TMG846" s="120"/>
      <c r="TMH846" s="120"/>
      <c r="TMI846" s="120"/>
      <c r="TMJ846" s="120"/>
      <c r="TMK846" s="120"/>
      <c r="TML846" s="120"/>
      <c r="TMM846" s="120"/>
      <c r="TMN846" s="120"/>
      <c r="TMO846" s="120"/>
      <c r="TMP846" s="120"/>
      <c r="TMQ846" s="120"/>
      <c r="TMR846" s="120"/>
      <c r="TMS846" s="120"/>
      <c r="TMT846" s="120"/>
      <c r="TMU846" s="120"/>
      <c r="TMV846" s="120"/>
      <c r="TMW846" s="120"/>
      <c r="TMX846" s="120"/>
      <c r="TMY846" s="120"/>
      <c r="TMZ846" s="120"/>
      <c r="TNA846" s="120"/>
      <c r="TNB846" s="120"/>
      <c r="TNC846" s="120"/>
      <c r="TND846" s="120"/>
      <c r="TNE846" s="120"/>
      <c r="TNF846" s="120"/>
      <c r="TNG846" s="120"/>
      <c r="TNH846" s="120"/>
      <c r="TNI846" s="120"/>
      <c r="TNJ846" s="120"/>
      <c r="TNK846" s="120"/>
      <c r="TNL846" s="120"/>
      <c r="TNM846" s="120"/>
      <c r="TNN846" s="120"/>
      <c r="TNO846" s="120"/>
      <c r="TNP846" s="120"/>
      <c r="TNQ846" s="120"/>
      <c r="TNR846" s="120"/>
      <c r="TNS846" s="120"/>
      <c r="TNT846" s="120"/>
      <c r="TNU846" s="120"/>
      <c r="TNV846" s="120"/>
      <c r="TNW846" s="120"/>
      <c r="TNX846" s="120"/>
      <c r="TNY846" s="120"/>
      <c r="TNZ846" s="120"/>
      <c r="TOA846" s="120"/>
      <c r="TOB846" s="120"/>
      <c r="TOC846" s="120"/>
      <c r="TOD846" s="120"/>
      <c r="TOE846" s="120"/>
      <c r="TOF846" s="120"/>
      <c r="TOG846" s="120"/>
      <c r="TOH846" s="120"/>
      <c r="TOI846" s="120"/>
      <c r="TOJ846" s="120"/>
      <c r="TOK846" s="120"/>
      <c r="TOL846" s="120"/>
      <c r="TOM846" s="120"/>
      <c r="TON846" s="120"/>
      <c r="TOO846" s="120"/>
      <c r="TOP846" s="120"/>
      <c r="TOQ846" s="120"/>
      <c r="TOR846" s="120"/>
      <c r="TOS846" s="120"/>
      <c r="TOT846" s="120"/>
      <c r="TOU846" s="120"/>
      <c r="TOV846" s="120"/>
      <c r="TOW846" s="120"/>
      <c r="TOX846" s="120"/>
      <c r="TOY846" s="120"/>
      <c r="TOZ846" s="120"/>
      <c r="TPA846" s="120"/>
      <c r="TPB846" s="120"/>
      <c r="TPC846" s="120"/>
      <c r="TPD846" s="120"/>
      <c r="TPE846" s="120"/>
      <c r="TPF846" s="120"/>
      <c r="TPG846" s="120"/>
      <c r="TPH846" s="120"/>
      <c r="TPI846" s="120"/>
      <c r="TPJ846" s="120"/>
      <c r="TPK846" s="120"/>
      <c r="TPL846" s="120"/>
      <c r="TPM846" s="120"/>
      <c r="TPN846" s="120"/>
      <c r="TPO846" s="120"/>
      <c r="TPP846" s="120"/>
      <c r="TPQ846" s="120"/>
      <c r="TPR846" s="120"/>
      <c r="TPS846" s="120"/>
      <c r="TPT846" s="120"/>
      <c r="TPU846" s="120"/>
      <c r="TPV846" s="120"/>
      <c r="TPW846" s="120"/>
      <c r="TPX846" s="120"/>
      <c r="TPY846" s="120"/>
      <c r="TPZ846" s="120"/>
      <c r="TQA846" s="120"/>
      <c r="TQB846" s="120"/>
      <c r="TQC846" s="120"/>
      <c r="TQD846" s="120"/>
      <c r="TQE846" s="120"/>
      <c r="TQF846" s="120"/>
      <c r="TQG846" s="120"/>
      <c r="TQH846" s="120"/>
      <c r="TQI846" s="120"/>
      <c r="TQJ846" s="120"/>
      <c r="TQK846" s="120"/>
      <c r="TQL846" s="120"/>
      <c r="TQM846" s="120"/>
      <c r="TQN846" s="120"/>
      <c r="TQO846" s="120"/>
      <c r="TQP846" s="120"/>
      <c r="TQQ846" s="120"/>
      <c r="TQR846" s="120"/>
      <c r="TQS846" s="120"/>
      <c r="TQT846" s="120"/>
      <c r="TQU846" s="120"/>
      <c r="TQV846" s="120"/>
      <c r="TQW846" s="120"/>
      <c r="TQX846" s="120"/>
      <c r="TQY846" s="120"/>
      <c r="TQZ846" s="120"/>
      <c r="TRA846" s="120"/>
      <c r="TRB846" s="120"/>
      <c r="TRC846" s="120"/>
      <c r="TRD846" s="120"/>
      <c r="TRE846" s="120"/>
      <c r="TRF846" s="120"/>
      <c r="TRG846" s="120"/>
      <c r="TRH846" s="120"/>
      <c r="TRI846" s="120"/>
      <c r="TRJ846" s="120"/>
      <c r="TRK846" s="120"/>
      <c r="TRL846" s="120"/>
      <c r="TRM846" s="120"/>
      <c r="TRN846" s="120"/>
      <c r="TRO846" s="120"/>
      <c r="TRP846" s="120"/>
      <c r="TRQ846" s="120"/>
      <c r="TRR846" s="120"/>
      <c r="TRS846" s="120"/>
      <c r="TRT846" s="120"/>
      <c r="TRU846" s="120"/>
      <c r="TRV846" s="120"/>
      <c r="TRW846" s="120"/>
      <c r="TRX846" s="120"/>
      <c r="TRY846" s="120"/>
      <c r="TRZ846" s="120"/>
      <c r="TSA846" s="120"/>
      <c r="TSB846" s="120"/>
      <c r="TSC846" s="120"/>
      <c r="TSD846" s="120"/>
      <c r="TSE846" s="120"/>
      <c r="TSF846" s="120"/>
      <c r="TSG846" s="120"/>
      <c r="TSH846" s="120"/>
      <c r="TSI846" s="120"/>
      <c r="TSJ846" s="120"/>
      <c r="TSK846" s="120"/>
      <c r="TSL846" s="120"/>
      <c r="TSM846" s="120"/>
      <c r="TSN846" s="120"/>
      <c r="TSO846" s="120"/>
      <c r="TSP846" s="120"/>
      <c r="TSQ846" s="120"/>
      <c r="TSR846" s="120"/>
      <c r="TSS846" s="120"/>
      <c r="TST846" s="120"/>
      <c r="TSU846" s="120"/>
      <c r="TSV846" s="120"/>
      <c r="TSW846" s="120"/>
      <c r="TSX846" s="120"/>
      <c r="TSY846" s="120"/>
      <c r="TSZ846" s="120"/>
      <c r="TTA846" s="120"/>
      <c r="TTB846" s="120"/>
      <c r="TTC846" s="120"/>
      <c r="TTD846" s="120"/>
      <c r="TTE846" s="120"/>
      <c r="TTF846" s="120"/>
      <c r="TTG846" s="120"/>
      <c r="TTH846" s="120"/>
      <c r="TTI846" s="120"/>
      <c r="TTJ846" s="120"/>
      <c r="TTK846" s="120"/>
      <c r="TTL846" s="120"/>
      <c r="TTM846" s="120"/>
      <c r="TTN846" s="120"/>
      <c r="TTO846" s="120"/>
      <c r="TTP846" s="120"/>
      <c r="TTQ846" s="120"/>
      <c r="TTR846" s="120"/>
      <c r="TTS846" s="120"/>
      <c r="TTT846" s="120"/>
      <c r="TTU846" s="120"/>
      <c r="TTV846" s="120"/>
      <c r="TTW846" s="120"/>
      <c r="TTX846" s="120"/>
      <c r="TTY846" s="120"/>
      <c r="TTZ846" s="120"/>
      <c r="TUA846" s="120"/>
      <c r="TUB846" s="120"/>
      <c r="TUC846" s="120"/>
      <c r="TUD846" s="120"/>
      <c r="TUE846" s="120"/>
      <c r="TUF846" s="120"/>
      <c r="TUG846" s="120"/>
      <c r="TUH846" s="120"/>
      <c r="TUI846" s="120"/>
      <c r="TUJ846" s="120"/>
      <c r="TUK846" s="120"/>
      <c r="TUL846" s="120"/>
      <c r="TUM846" s="120"/>
      <c r="TUN846" s="120"/>
      <c r="TUO846" s="120"/>
      <c r="TUP846" s="120"/>
      <c r="TUQ846" s="120"/>
      <c r="TUR846" s="120"/>
      <c r="TUS846" s="120"/>
      <c r="TUT846" s="120"/>
      <c r="TUU846" s="120"/>
      <c r="TUV846" s="120"/>
      <c r="TUW846" s="120"/>
      <c r="TUX846" s="120"/>
      <c r="TUY846" s="120"/>
      <c r="TUZ846" s="120"/>
      <c r="TVA846" s="120"/>
      <c r="TVB846" s="120"/>
      <c r="TVC846" s="120"/>
      <c r="TVD846" s="120"/>
      <c r="TVE846" s="120"/>
      <c r="TVF846" s="120"/>
      <c r="TVG846" s="120"/>
      <c r="TVH846" s="120"/>
      <c r="TVI846" s="120"/>
      <c r="TVJ846" s="120"/>
      <c r="TVK846" s="120"/>
      <c r="TVL846" s="120"/>
      <c r="TVM846" s="120"/>
      <c r="TVN846" s="120"/>
      <c r="TVO846" s="120"/>
      <c r="TVP846" s="120"/>
      <c r="TVQ846" s="120"/>
      <c r="TVR846" s="120"/>
      <c r="TVS846" s="120"/>
      <c r="TVT846" s="120"/>
      <c r="TVU846" s="120"/>
      <c r="TVV846" s="120"/>
      <c r="TVW846" s="120"/>
      <c r="TVX846" s="120"/>
      <c r="TVY846" s="120"/>
      <c r="TVZ846" s="120"/>
      <c r="TWA846" s="120"/>
      <c r="TWB846" s="120"/>
      <c r="TWC846" s="120"/>
      <c r="TWD846" s="120"/>
      <c r="TWE846" s="120"/>
      <c r="TWF846" s="120"/>
      <c r="TWG846" s="120"/>
      <c r="TWH846" s="120"/>
      <c r="TWI846" s="120"/>
      <c r="TWJ846" s="120"/>
      <c r="TWK846" s="120"/>
      <c r="TWL846" s="120"/>
      <c r="TWM846" s="120"/>
      <c r="TWN846" s="120"/>
      <c r="TWO846" s="120"/>
      <c r="TWP846" s="120"/>
      <c r="TWQ846" s="120"/>
      <c r="TWR846" s="120"/>
      <c r="TWS846" s="120"/>
      <c r="TWT846" s="120"/>
      <c r="TWU846" s="120"/>
      <c r="TWV846" s="120"/>
      <c r="TWW846" s="120"/>
      <c r="TWX846" s="120"/>
      <c r="TWY846" s="120"/>
      <c r="TWZ846" s="120"/>
      <c r="TXA846" s="120"/>
      <c r="TXB846" s="120"/>
      <c r="TXC846" s="120"/>
      <c r="TXD846" s="120"/>
      <c r="TXE846" s="120"/>
      <c r="TXF846" s="120"/>
      <c r="TXG846" s="120"/>
      <c r="TXH846" s="120"/>
      <c r="TXI846" s="120"/>
      <c r="TXJ846" s="120"/>
      <c r="TXK846" s="120"/>
      <c r="TXL846" s="120"/>
      <c r="TXM846" s="120"/>
      <c r="TXN846" s="120"/>
      <c r="TXO846" s="120"/>
      <c r="TXP846" s="120"/>
      <c r="TXQ846" s="120"/>
      <c r="TXR846" s="120"/>
      <c r="TXS846" s="120"/>
      <c r="TXT846" s="120"/>
      <c r="TXU846" s="120"/>
      <c r="TXV846" s="120"/>
      <c r="TXW846" s="120"/>
      <c r="TXX846" s="120"/>
      <c r="TXY846" s="120"/>
      <c r="TXZ846" s="120"/>
      <c r="TYA846" s="120"/>
      <c r="TYB846" s="120"/>
      <c r="TYC846" s="120"/>
      <c r="TYD846" s="120"/>
      <c r="TYE846" s="120"/>
      <c r="TYF846" s="120"/>
      <c r="TYG846" s="120"/>
      <c r="TYH846" s="120"/>
      <c r="TYI846" s="120"/>
      <c r="TYJ846" s="120"/>
      <c r="TYK846" s="120"/>
      <c r="TYL846" s="120"/>
      <c r="TYM846" s="120"/>
      <c r="TYN846" s="120"/>
      <c r="TYO846" s="120"/>
      <c r="TYP846" s="120"/>
      <c r="TYQ846" s="120"/>
      <c r="TYR846" s="120"/>
      <c r="TYS846" s="120"/>
      <c r="TYT846" s="120"/>
      <c r="TYU846" s="120"/>
      <c r="TYV846" s="120"/>
      <c r="TYW846" s="120"/>
      <c r="TYX846" s="120"/>
      <c r="TYY846" s="120"/>
      <c r="TYZ846" s="120"/>
      <c r="TZA846" s="120"/>
      <c r="TZB846" s="120"/>
      <c r="TZC846" s="120"/>
      <c r="TZD846" s="120"/>
      <c r="TZE846" s="120"/>
      <c r="TZF846" s="120"/>
      <c r="TZG846" s="120"/>
      <c r="TZH846" s="120"/>
      <c r="TZI846" s="120"/>
      <c r="TZJ846" s="120"/>
      <c r="TZK846" s="120"/>
      <c r="TZL846" s="120"/>
      <c r="TZM846" s="120"/>
      <c r="TZN846" s="120"/>
      <c r="TZO846" s="120"/>
      <c r="TZP846" s="120"/>
      <c r="TZQ846" s="120"/>
      <c r="TZR846" s="120"/>
      <c r="TZS846" s="120"/>
      <c r="TZT846" s="120"/>
      <c r="TZU846" s="120"/>
      <c r="TZV846" s="120"/>
      <c r="TZW846" s="120"/>
      <c r="TZX846" s="120"/>
      <c r="TZY846" s="120"/>
      <c r="TZZ846" s="120"/>
      <c r="UAA846" s="120"/>
      <c r="UAB846" s="120"/>
      <c r="UAC846" s="120"/>
      <c r="UAD846" s="120"/>
      <c r="UAE846" s="120"/>
      <c r="UAF846" s="120"/>
      <c r="UAG846" s="120"/>
      <c r="UAH846" s="120"/>
      <c r="UAI846" s="120"/>
      <c r="UAJ846" s="120"/>
      <c r="UAK846" s="120"/>
      <c r="UAL846" s="120"/>
      <c r="UAM846" s="120"/>
      <c r="UAN846" s="120"/>
      <c r="UAO846" s="120"/>
      <c r="UAP846" s="120"/>
      <c r="UAQ846" s="120"/>
      <c r="UAR846" s="120"/>
      <c r="UAS846" s="120"/>
      <c r="UAT846" s="120"/>
      <c r="UAU846" s="120"/>
      <c r="UAV846" s="120"/>
      <c r="UAW846" s="120"/>
      <c r="UAX846" s="120"/>
      <c r="UAY846" s="120"/>
      <c r="UAZ846" s="120"/>
      <c r="UBA846" s="120"/>
      <c r="UBB846" s="120"/>
      <c r="UBC846" s="120"/>
      <c r="UBD846" s="120"/>
      <c r="UBE846" s="120"/>
      <c r="UBF846" s="120"/>
      <c r="UBG846" s="120"/>
      <c r="UBH846" s="120"/>
      <c r="UBI846" s="120"/>
      <c r="UBJ846" s="120"/>
      <c r="UBK846" s="120"/>
      <c r="UBL846" s="120"/>
      <c r="UBM846" s="120"/>
      <c r="UBN846" s="120"/>
      <c r="UBO846" s="120"/>
      <c r="UBP846" s="120"/>
      <c r="UBQ846" s="120"/>
      <c r="UBR846" s="120"/>
      <c r="UBS846" s="120"/>
      <c r="UBT846" s="120"/>
      <c r="UBU846" s="120"/>
      <c r="UBV846" s="120"/>
      <c r="UBW846" s="120"/>
      <c r="UBX846" s="120"/>
      <c r="UBY846" s="120"/>
      <c r="UBZ846" s="120"/>
      <c r="UCA846" s="120"/>
      <c r="UCB846" s="120"/>
      <c r="UCC846" s="120"/>
      <c r="UCD846" s="120"/>
      <c r="UCE846" s="120"/>
      <c r="UCF846" s="120"/>
      <c r="UCG846" s="120"/>
      <c r="UCH846" s="120"/>
      <c r="UCI846" s="120"/>
      <c r="UCJ846" s="120"/>
      <c r="UCK846" s="120"/>
      <c r="UCL846" s="120"/>
      <c r="UCM846" s="120"/>
      <c r="UCN846" s="120"/>
      <c r="UCO846" s="120"/>
      <c r="UCP846" s="120"/>
      <c r="UCQ846" s="120"/>
      <c r="UCR846" s="120"/>
      <c r="UCS846" s="120"/>
      <c r="UCT846" s="120"/>
      <c r="UCU846" s="120"/>
      <c r="UCV846" s="120"/>
      <c r="UCW846" s="120"/>
      <c r="UCX846" s="120"/>
      <c r="UCY846" s="120"/>
      <c r="UCZ846" s="120"/>
      <c r="UDA846" s="120"/>
      <c r="UDB846" s="120"/>
      <c r="UDC846" s="120"/>
      <c r="UDD846" s="120"/>
      <c r="UDE846" s="120"/>
      <c r="UDF846" s="120"/>
      <c r="UDG846" s="120"/>
      <c r="UDH846" s="120"/>
      <c r="UDI846" s="120"/>
      <c r="UDJ846" s="120"/>
      <c r="UDK846" s="120"/>
      <c r="UDL846" s="120"/>
      <c r="UDM846" s="120"/>
      <c r="UDN846" s="120"/>
      <c r="UDO846" s="120"/>
      <c r="UDP846" s="120"/>
      <c r="UDQ846" s="120"/>
      <c r="UDR846" s="120"/>
      <c r="UDS846" s="120"/>
      <c r="UDT846" s="120"/>
      <c r="UDU846" s="120"/>
      <c r="UDV846" s="120"/>
      <c r="UDW846" s="120"/>
      <c r="UDX846" s="120"/>
      <c r="UDY846" s="120"/>
      <c r="UDZ846" s="120"/>
      <c r="UEA846" s="120"/>
      <c r="UEB846" s="120"/>
      <c r="UEC846" s="120"/>
      <c r="UED846" s="120"/>
      <c r="UEE846" s="120"/>
      <c r="UEF846" s="120"/>
      <c r="UEG846" s="120"/>
      <c r="UEH846" s="120"/>
      <c r="UEI846" s="120"/>
      <c r="UEJ846" s="120"/>
      <c r="UEK846" s="120"/>
      <c r="UEL846" s="120"/>
      <c r="UEM846" s="120"/>
      <c r="UEN846" s="120"/>
      <c r="UEO846" s="120"/>
      <c r="UEP846" s="120"/>
      <c r="UEQ846" s="120"/>
      <c r="UER846" s="120"/>
      <c r="UES846" s="120"/>
      <c r="UET846" s="120"/>
      <c r="UEU846" s="120"/>
      <c r="UEV846" s="120"/>
      <c r="UEW846" s="120"/>
      <c r="UEX846" s="120"/>
      <c r="UEY846" s="120"/>
      <c r="UEZ846" s="120"/>
      <c r="UFA846" s="120"/>
      <c r="UFB846" s="120"/>
      <c r="UFC846" s="120"/>
      <c r="UFD846" s="120"/>
      <c r="UFE846" s="120"/>
      <c r="UFF846" s="120"/>
      <c r="UFG846" s="120"/>
      <c r="UFH846" s="120"/>
      <c r="UFI846" s="120"/>
      <c r="UFJ846" s="120"/>
      <c r="UFK846" s="120"/>
      <c r="UFL846" s="120"/>
      <c r="UFM846" s="120"/>
      <c r="UFN846" s="120"/>
      <c r="UFO846" s="120"/>
      <c r="UFP846" s="120"/>
      <c r="UFQ846" s="120"/>
      <c r="UFR846" s="120"/>
      <c r="UFS846" s="120"/>
      <c r="UFT846" s="120"/>
      <c r="UFU846" s="120"/>
      <c r="UFV846" s="120"/>
      <c r="UFW846" s="120"/>
      <c r="UFX846" s="120"/>
      <c r="UFY846" s="120"/>
      <c r="UFZ846" s="120"/>
      <c r="UGA846" s="120"/>
      <c r="UGB846" s="120"/>
      <c r="UGC846" s="120"/>
      <c r="UGD846" s="120"/>
      <c r="UGE846" s="120"/>
      <c r="UGF846" s="120"/>
      <c r="UGG846" s="120"/>
      <c r="UGH846" s="120"/>
      <c r="UGI846" s="120"/>
      <c r="UGJ846" s="120"/>
      <c r="UGK846" s="120"/>
      <c r="UGL846" s="120"/>
      <c r="UGM846" s="120"/>
      <c r="UGN846" s="120"/>
      <c r="UGO846" s="120"/>
      <c r="UGP846" s="120"/>
      <c r="UGQ846" s="120"/>
      <c r="UGR846" s="120"/>
      <c r="UGS846" s="120"/>
      <c r="UGT846" s="120"/>
      <c r="UGU846" s="120"/>
      <c r="UGV846" s="120"/>
      <c r="UGW846" s="120"/>
      <c r="UGX846" s="120"/>
      <c r="UGY846" s="120"/>
      <c r="UGZ846" s="120"/>
      <c r="UHA846" s="120"/>
      <c r="UHB846" s="120"/>
      <c r="UHC846" s="120"/>
      <c r="UHD846" s="120"/>
      <c r="UHE846" s="120"/>
      <c r="UHF846" s="120"/>
      <c r="UHG846" s="120"/>
      <c r="UHH846" s="120"/>
      <c r="UHI846" s="120"/>
      <c r="UHJ846" s="120"/>
      <c r="UHK846" s="120"/>
      <c r="UHL846" s="120"/>
      <c r="UHM846" s="120"/>
      <c r="UHN846" s="120"/>
      <c r="UHO846" s="120"/>
      <c r="UHP846" s="120"/>
      <c r="UHQ846" s="120"/>
      <c r="UHR846" s="120"/>
      <c r="UHS846" s="120"/>
      <c r="UHT846" s="120"/>
      <c r="UHU846" s="120"/>
      <c r="UHV846" s="120"/>
      <c r="UHW846" s="120"/>
      <c r="UHX846" s="120"/>
      <c r="UHY846" s="120"/>
      <c r="UHZ846" s="120"/>
      <c r="UIA846" s="120"/>
      <c r="UIB846" s="120"/>
      <c r="UIC846" s="120"/>
      <c r="UID846" s="120"/>
      <c r="UIE846" s="120"/>
      <c r="UIF846" s="120"/>
      <c r="UIG846" s="120"/>
      <c r="UIH846" s="120"/>
      <c r="UII846" s="120"/>
      <c r="UIJ846" s="120"/>
      <c r="UIK846" s="120"/>
      <c r="UIL846" s="120"/>
      <c r="UIM846" s="120"/>
      <c r="UIN846" s="120"/>
      <c r="UIO846" s="120"/>
      <c r="UIP846" s="120"/>
      <c r="UIQ846" s="120"/>
      <c r="UIR846" s="120"/>
      <c r="UIS846" s="120"/>
      <c r="UIT846" s="120"/>
      <c r="UIU846" s="120"/>
      <c r="UIV846" s="120"/>
      <c r="UIW846" s="120"/>
      <c r="UIX846" s="120"/>
      <c r="UIY846" s="120"/>
      <c r="UIZ846" s="120"/>
      <c r="UJA846" s="120"/>
      <c r="UJB846" s="120"/>
      <c r="UJC846" s="120"/>
      <c r="UJD846" s="120"/>
      <c r="UJE846" s="120"/>
      <c r="UJF846" s="120"/>
      <c r="UJG846" s="120"/>
      <c r="UJH846" s="120"/>
      <c r="UJI846" s="120"/>
      <c r="UJJ846" s="120"/>
      <c r="UJK846" s="120"/>
      <c r="UJL846" s="120"/>
      <c r="UJM846" s="120"/>
      <c r="UJN846" s="120"/>
      <c r="UJO846" s="120"/>
      <c r="UJP846" s="120"/>
      <c r="UJQ846" s="120"/>
      <c r="UJR846" s="120"/>
      <c r="UJS846" s="120"/>
      <c r="UJT846" s="120"/>
      <c r="UJU846" s="120"/>
      <c r="UJV846" s="120"/>
      <c r="UJW846" s="120"/>
      <c r="UJX846" s="120"/>
      <c r="UJY846" s="120"/>
      <c r="UJZ846" s="120"/>
      <c r="UKA846" s="120"/>
      <c r="UKB846" s="120"/>
      <c r="UKC846" s="120"/>
      <c r="UKD846" s="120"/>
      <c r="UKE846" s="120"/>
      <c r="UKF846" s="120"/>
      <c r="UKG846" s="120"/>
      <c r="UKH846" s="120"/>
      <c r="UKI846" s="120"/>
      <c r="UKJ846" s="120"/>
      <c r="UKK846" s="120"/>
      <c r="UKL846" s="120"/>
      <c r="UKM846" s="120"/>
      <c r="UKN846" s="120"/>
      <c r="UKO846" s="120"/>
      <c r="UKP846" s="120"/>
      <c r="UKQ846" s="120"/>
      <c r="UKR846" s="120"/>
      <c r="UKS846" s="120"/>
      <c r="UKT846" s="120"/>
      <c r="UKU846" s="120"/>
      <c r="UKV846" s="120"/>
      <c r="UKW846" s="120"/>
      <c r="UKX846" s="120"/>
      <c r="UKY846" s="120"/>
      <c r="UKZ846" s="120"/>
      <c r="ULA846" s="120"/>
      <c r="ULB846" s="120"/>
      <c r="ULC846" s="120"/>
      <c r="ULD846" s="120"/>
      <c r="ULE846" s="120"/>
      <c r="ULF846" s="120"/>
      <c r="ULG846" s="120"/>
      <c r="ULH846" s="120"/>
      <c r="ULI846" s="120"/>
      <c r="ULJ846" s="120"/>
      <c r="ULK846" s="120"/>
      <c r="ULL846" s="120"/>
      <c r="ULM846" s="120"/>
      <c r="ULN846" s="120"/>
      <c r="ULO846" s="120"/>
      <c r="ULP846" s="120"/>
      <c r="ULQ846" s="120"/>
      <c r="ULR846" s="120"/>
      <c r="ULS846" s="120"/>
      <c r="ULT846" s="120"/>
      <c r="ULU846" s="120"/>
      <c r="ULV846" s="120"/>
      <c r="ULW846" s="120"/>
      <c r="ULX846" s="120"/>
      <c r="ULY846" s="120"/>
      <c r="ULZ846" s="120"/>
      <c r="UMA846" s="120"/>
      <c r="UMB846" s="120"/>
      <c r="UMC846" s="120"/>
      <c r="UMD846" s="120"/>
      <c r="UME846" s="120"/>
      <c r="UMF846" s="120"/>
      <c r="UMG846" s="120"/>
      <c r="UMH846" s="120"/>
      <c r="UMI846" s="120"/>
      <c r="UMJ846" s="120"/>
      <c r="UMK846" s="120"/>
      <c r="UML846" s="120"/>
      <c r="UMM846" s="120"/>
      <c r="UMN846" s="120"/>
      <c r="UMO846" s="120"/>
      <c r="UMP846" s="120"/>
      <c r="UMQ846" s="120"/>
      <c r="UMR846" s="120"/>
      <c r="UMS846" s="120"/>
      <c r="UMT846" s="120"/>
      <c r="UMU846" s="120"/>
      <c r="UMV846" s="120"/>
      <c r="UMW846" s="120"/>
      <c r="UMX846" s="120"/>
      <c r="UMY846" s="120"/>
      <c r="UMZ846" s="120"/>
      <c r="UNA846" s="120"/>
      <c r="UNB846" s="120"/>
      <c r="UNC846" s="120"/>
      <c r="UND846" s="120"/>
      <c r="UNE846" s="120"/>
      <c r="UNF846" s="120"/>
      <c r="UNG846" s="120"/>
      <c r="UNH846" s="120"/>
      <c r="UNI846" s="120"/>
      <c r="UNJ846" s="120"/>
      <c r="UNK846" s="120"/>
      <c r="UNL846" s="120"/>
      <c r="UNM846" s="120"/>
      <c r="UNN846" s="120"/>
      <c r="UNO846" s="120"/>
      <c r="UNP846" s="120"/>
      <c r="UNQ846" s="120"/>
      <c r="UNR846" s="120"/>
      <c r="UNS846" s="120"/>
      <c r="UNT846" s="120"/>
      <c r="UNU846" s="120"/>
      <c r="UNV846" s="120"/>
      <c r="UNW846" s="120"/>
      <c r="UNX846" s="120"/>
      <c r="UNY846" s="120"/>
      <c r="UNZ846" s="120"/>
      <c r="UOA846" s="120"/>
      <c r="UOB846" s="120"/>
      <c r="UOC846" s="120"/>
      <c r="UOD846" s="120"/>
      <c r="UOE846" s="120"/>
      <c r="UOF846" s="120"/>
      <c r="UOG846" s="120"/>
      <c r="UOH846" s="120"/>
      <c r="UOI846" s="120"/>
      <c r="UOJ846" s="120"/>
      <c r="UOK846" s="120"/>
      <c r="UOL846" s="120"/>
      <c r="UOM846" s="120"/>
      <c r="UON846" s="120"/>
      <c r="UOO846" s="120"/>
      <c r="UOP846" s="120"/>
      <c r="UOQ846" s="120"/>
      <c r="UOR846" s="120"/>
      <c r="UOS846" s="120"/>
      <c r="UOT846" s="120"/>
      <c r="UOU846" s="120"/>
      <c r="UOV846" s="120"/>
      <c r="UOW846" s="120"/>
      <c r="UOX846" s="120"/>
      <c r="UOY846" s="120"/>
      <c r="UOZ846" s="120"/>
      <c r="UPA846" s="120"/>
      <c r="UPB846" s="120"/>
      <c r="UPC846" s="120"/>
      <c r="UPD846" s="120"/>
      <c r="UPE846" s="120"/>
      <c r="UPF846" s="120"/>
      <c r="UPG846" s="120"/>
      <c r="UPH846" s="120"/>
      <c r="UPI846" s="120"/>
      <c r="UPJ846" s="120"/>
      <c r="UPK846" s="120"/>
      <c r="UPL846" s="120"/>
      <c r="UPM846" s="120"/>
      <c r="UPN846" s="120"/>
      <c r="UPO846" s="120"/>
      <c r="UPP846" s="120"/>
      <c r="UPQ846" s="120"/>
      <c r="UPR846" s="120"/>
      <c r="UPS846" s="120"/>
      <c r="UPT846" s="120"/>
      <c r="UPU846" s="120"/>
      <c r="UPV846" s="120"/>
      <c r="UPW846" s="120"/>
      <c r="UPX846" s="120"/>
      <c r="UPY846" s="120"/>
      <c r="UPZ846" s="120"/>
      <c r="UQA846" s="120"/>
      <c r="UQB846" s="120"/>
      <c r="UQC846" s="120"/>
      <c r="UQD846" s="120"/>
      <c r="UQE846" s="120"/>
      <c r="UQF846" s="120"/>
      <c r="UQG846" s="120"/>
      <c r="UQH846" s="120"/>
      <c r="UQI846" s="120"/>
      <c r="UQJ846" s="120"/>
      <c r="UQK846" s="120"/>
      <c r="UQL846" s="120"/>
      <c r="UQM846" s="120"/>
      <c r="UQN846" s="120"/>
      <c r="UQO846" s="120"/>
      <c r="UQP846" s="120"/>
      <c r="UQQ846" s="120"/>
      <c r="UQR846" s="120"/>
      <c r="UQS846" s="120"/>
      <c r="UQT846" s="120"/>
      <c r="UQU846" s="120"/>
      <c r="UQV846" s="120"/>
      <c r="UQW846" s="120"/>
      <c r="UQX846" s="120"/>
      <c r="UQY846" s="120"/>
      <c r="UQZ846" s="120"/>
      <c r="URA846" s="120"/>
      <c r="URB846" s="120"/>
      <c r="URC846" s="120"/>
      <c r="URD846" s="120"/>
      <c r="URE846" s="120"/>
      <c r="URF846" s="120"/>
      <c r="URG846" s="120"/>
      <c r="URH846" s="120"/>
      <c r="URI846" s="120"/>
      <c r="URJ846" s="120"/>
      <c r="URK846" s="120"/>
      <c r="URL846" s="120"/>
      <c r="URM846" s="120"/>
      <c r="URN846" s="120"/>
      <c r="URO846" s="120"/>
      <c r="URP846" s="120"/>
      <c r="URQ846" s="120"/>
      <c r="URR846" s="120"/>
      <c r="URS846" s="120"/>
      <c r="URT846" s="120"/>
      <c r="URU846" s="120"/>
      <c r="URV846" s="120"/>
      <c r="URW846" s="120"/>
      <c r="URX846" s="120"/>
      <c r="URY846" s="120"/>
      <c r="URZ846" s="120"/>
      <c r="USA846" s="120"/>
      <c r="USB846" s="120"/>
      <c r="USC846" s="120"/>
      <c r="USD846" s="120"/>
      <c r="USE846" s="120"/>
      <c r="USF846" s="120"/>
      <c r="USG846" s="120"/>
      <c r="USH846" s="120"/>
      <c r="USI846" s="120"/>
      <c r="USJ846" s="120"/>
      <c r="USK846" s="120"/>
      <c r="USL846" s="120"/>
      <c r="USM846" s="120"/>
      <c r="USN846" s="120"/>
      <c r="USO846" s="120"/>
      <c r="USP846" s="120"/>
      <c r="USQ846" s="120"/>
      <c r="USR846" s="120"/>
      <c r="USS846" s="120"/>
      <c r="UST846" s="120"/>
      <c r="USU846" s="120"/>
      <c r="USV846" s="120"/>
      <c r="USW846" s="120"/>
      <c r="USX846" s="120"/>
      <c r="USY846" s="120"/>
      <c r="USZ846" s="120"/>
      <c r="UTA846" s="120"/>
      <c r="UTB846" s="120"/>
      <c r="UTC846" s="120"/>
      <c r="UTD846" s="120"/>
      <c r="UTE846" s="120"/>
      <c r="UTF846" s="120"/>
      <c r="UTG846" s="120"/>
      <c r="UTH846" s="120"/>
      <c r="UTI846" s="120"/>
      <c r="UTJ846" s="120"/>
      <c r="UTK846" s="120"/>
      <c r="UTL846" s="120"/>
      <c r="UTM846" s="120"/>
      <c r="UTN846" s="120"/>
      <c r="UTO846" s="120"/>
      <c r="UTP846" s="120"/>
      <c r="UTQ846" s="120"/>
      <c r="UTR846" s="120"/>
      <c r="UTS846" s="120"/>
      <c r="UTT846" s="120"/>
      <c r="UTU846" s="120"/>
      <c r="UTV846" s="120"/>
      <c r="UTW846" s="120"/>
      <c r="UTX846" s="120"/>
      <c r="UTY846" s="120"/>
      <c r="UTZ846" s="120"/>
      <c r="UUA846" s="120"/>
      <c r="UUB846" s="120"/>
      <c r="UUC846" s="120"/>
      <c r="UUD846" s="120"/>
      <c r="UUE846" s="120"/>
      <c r="UUF846" s="120"/>
      <c r="UUG846" s="120"/>
      <c r="UUH846" s="120"/>
      <c r="UUI846" s="120"/>
      <c r="UUJ846" s="120"/>
      <c r="UUK846" s="120"/>
      <c r="UUL846" s="120"/>
      <c r="UUM846" s="120"/>
      <c r="UUN846" s="120"/>
      <c r="UUO846" s="120"/>
      <c r="UUP846" s="120"/>
      <c r="UUQ846" s="120"/>
      <c r="UUR846" s="120"/>
      <c r="UUS846" s="120"/>
      <c r="UUT846" s="120"/>
      <c r="UUU846" s="120"/>
      <c r="UUV846" s="120"/>
      <c r="UUW846" s="120"/>
      <c r="UUX846" s="120"/>
      <c r="UUY846" s="120"/>
      <c r="UUZ846" s="120"/>
      <c r="UVA846" s="120"/>
      <c r="UVB846" s="120"/>
      <c r="UVC846" s="120"/>
      <c r="UVD846" s="120"/>
      <c r="UVE846" s="120"/>
      <c r="UVF846" s="120"/>
      <c r="UVG846" s="120"/>
      <c r="UVH846" s="120"/>
      <c r="UVI846" s="120"/>
      <c r="UVJ846" s="120"/>
      <c r="UVK846" s="120"/>
      <c r="UVL846" s="120"/>
      <c r="UVM846" s="120"/>
      <c r="UVN846" s="120"/>
      <c r="UVO846" s="120"/>
      <c r="UVP846" s="120"/>
      <c r="UVQ846" s="120"/>
      <c r="UVR846" s="120"/>
      <c r="UVS846" s="120"/>
      <c r="UVT846" s="120"/>
      <c r="UVU846" s="120"/>
      <c r="UVV846" s="120"/>
      <c r="UVW846" s="120"/>
      <c r="UVX846" s="120"/>
      <c r="UVY846" s="120"/>
      <c r="UVZ846" s="120"/>
      <c r="UWA846" s="120"/>
      <c r="UWB846" s="120"/>
      <c r="UWC846" s="120"/>
      <c r="UWD846" s="120"/>
      <c r="UWE846" s="120"/>
      <c r="UWF846" s="120"/>
      <c r="UWG846" s="120"/>
      <c r="UWH846" s="120"/>
      <c r="UWI846" s="120"/>
      <c r="UWJ846" s="120"/>
      <c r="UWK846" s="120"/>
      <c r="UWL846" s="120"/>
      <c r="UWM846" s="120"/>
      <c r="UWN846" s="120"/>
      <c r="UWO846" s="120"/>
      <c r="UWP846" s="120"/>
      <c r="UWQ846" s="120"/>
      <c r="UWR846" s="120"/>
      <c r="UWS846" s="120"/>
      <c r="UWT846" s="120"/>
      <c r="UWU846" s="120"/>
      <c r="UWV846" s="120"/>
      <c r="UWW846" s="120"/>
      <c r="UWX846" s="120"/>
      <c r="UWY846" s="120"/>
      <c r="UWZ846" s="120"/>
      <c r="UXA846" s="120"/>
      <c r="UXB846" s="120"/>
      <c r="UXC846" s="120"/>
      <c r="UXD846" s="120"/>
      <c r="UXE846" s="120"/>
      <c r="UXF846" s="120"/>
      <c r="UXG846" s="120"/>
      <c r="UXH846" s="120"/>
      <c r="UXI846" s="120"/>
      <c r="UXJ846" s="120"/>
      <c r="UXK846" s="120"/>
      <c r="UXL846" s="120"/>
      <c r="UXM846" s="120"/>
      <c r="UXN846" s="120"/>
      <c r="UXO846" s="120"/>
      <c r="UXP846" s="120"/>
      <c r="UXQ846" s="120"/>
      <c r="UXR846" s="120"/>
      <c r="UXS846" s="120"/>
      <c r="UXT846" s="120"/>
      <c r="UXU846" s="120"/>
      <c r="UXV846" s="120"/>
      <c r="UXW846" s="120"/>
      <c r="UXX846" s="120"/>
      <c r="UXY846" s="120"/>
      <c r="UXZ846" s="120"/>
      <c r="UYA846" s="120"/>
      <c r="UYB846" s="120"/>
      <c r="UYC846" s="120"/>
      <c r="UYD846" s="120"/>
      <c r="UYE846" s="120"/>
      <c r="UYF846" s="120"/>
      <c r="UYG846" s="120"/>
      <c r="UYH846" s="120"/>
      <c r="UYI846" s="120"/>
      <c r="UYJ846" s="120"/>
      <c r="UYK846" s="120"/>
      <c r="UYL846" s="120"/>
      <c r="UYM846" s="120"/>
      <c r="UYN846" s="120"/>
      <c r="UYO846" s="120"/>
      <c r="UYP846" s="120"/>
      <c r="UYQ846" s="120"/>
      <c r="UYR846" s="120"/>
      <c r="UYS846" s="120"/>
      <c r="UYT846" s="120"/>
      <c r="UYU846" s="120"/>
      <c r="UYV846" s="120"/>
      <c r="UYW846" s="120"/>
      <c r="UYX846" s="120"/>
      <c r="UYY846" s="120"/>
      <c r="UYZ846" s="120"/>
      <c r="UZA846" s="120"/>
      <c r="UZB846" s="120"/>
      <c r="UZC846" s="120"/>
      <c r="UZD846" s="120"/>
      <c r="UZE846" s="120"/>
      <c r="UZF846" s="120"/>
      <c r="UZG846" s="120"/>
      <c r="UZH846" s="120"/>
      <c r="UZI846" s="120"/>
      <c r="UZJ846" s="120"/>
      <c r="UZK846" s="120"/>
      <c r="UZL846" s="120"/>
      <c r="UZM846" s="120"/>
      <c r="UZN846" s="120"/>
      <c r="UZO846" s="120"/>
      <c r="UZP846" s="120"/>
      <c r="UZQ846" s="120"/>
      <c r="UZR846" s="120"/>
      <c r="UZS846" s="120"/>
      <c r="UZT846" s="120"/>
      <c r="UZU846" s="120"/>
      <c r="UZV846" s="120"/>
      <c r="UZW846" s="120"/>
      <c r="UZX846" s="120"/>
      <c r="UZY846" s="120"/>
      <c r="UZZ846" s="120"/>
      <c r="VAA846" s="120"/>
      <c r="VAB846" s="120"/>
      <c r="VAC846" s="120"/>
      <c r="VAD846" s="120"/>
      <c r="VAE846" s="120"/>
      <c r="VAF846" s="120"/>
      <c r="VAG846" s="120"/>
      <c r="VAH846" s="120"/>
      <c r="VAI846" s="120"/>
      <c r="VAJ846" s="120"/>
      <c r="VAK846" s="120"/>
      <c r="VAL846" s="120"/>
      <c r="VAM846" s="120"/>
      <c r="VAN846" s="120"/>
      <c r="VAO846" s="120"/>
      <c r="VAP846" s="120"/>
      <c r="VAQ846" s="120"/>
      <c r="VAR846" s="120"/>
      <c r="VAS846" s="120"/>
      <c r="VAT846" s="120"/>
      <c r="VAU846" s="120"/>
      <c r="VAV846" s="120"/>
      <c r="VAW846" s="120"/>
      <c r="VAX846" s="120"/>
      <c r="VAY846" s="120"/>
      <c r="VAZ846" s="120"/>
      <c r="VBA846" s="120"/>
      <c r="VBB846" s="120"/>
      <c r="VBC846" s="120"/>
      <c r="VBD846" s="120"/>
      <c r="VBE846" s="120"/>
      <c r="VBF846" s="120"/>
      <c r="VBG846" s="120"/>
      <c r="VBH846" s="120"/>
      <c r="VBI846" s="120"/>
      <c r="VBJ846" s="120"/>
      <c r="VBK846" s="120"/>
      <c r="VBL846" s="120"/>
      <c r="VBM846" s="120"/>
      <c r="VBN846" s="120"/>
      <c r="VBO846" s="120"/>
      <c r="VBP846" s="120"/>
      <c r="VBQ846" s="120"/>
      <c r="VBR846" s="120"/>
      <c r="VBS846" s="120"/>
      <c r="VBT846" s="120"/>
      <c r="VBU846" s="120"/>
      <c r="VBV846" s="120"/>
      <c r="VBW846" s="120"/>
      <c r="VBX846" s="120"/>
      <c r="VBY846" s="120"/>
      <c r="VBZ846" s="120"/>
      <c r="VCA846" s="120"/>
      <c r="VCB846" s="120"/>
      <c r="VCC846" s="120"/>
      <c r="VCD846" s="120"/>
      <c r="VCE846" s="120"/>
      <c r="VCF846" s="120"/>
      <c r="VCG846" s="120"/>
      <c r="VCH846" s="120"/>
      <c r="VCI846" s="120"/>
      <c r="VCJ846" s="120"/>
      <c r="VCK846" s="120"/>
      <c r="VCL846" s="120"/>
      <c r="VCM846" s="120"/>
      <c r="VCN846" s="120"/>
      <c r="VCO846" s="120"/>
      <c r="VCP846" s="120"/>
      <c r="VCQ846" s="120"/>
      <c r="VCR846" s="120"/>
      <c r="VCS846" s="120"/>
      <c r="VCT846" s="120"/>
      <c r="VCU846" s="120"/>
      <c r="VCV846" s="120"/>
      <c r="VCW846" s="120"/>
      <c r="VCX846" s="120"/>
      <c r="VCY846" s="120"/>
      <c r="VCZ846" s="120"/>
      <c r="VDA846" s="120"/>
      <c r="VDB846" s="120"/>
      <c r="VDC846" s="120"/>
      <c r="VDD846" s="120"/>
      <c r="VDE846" s="120"/>
      <c r="VDF846" s="120"/>
      <c r="VDG846" s="120"/>
      <c r="VDH846" s="120"/>
      <c r="VDI846" s="120"/>
      <c r="VDJ846" s="120"/>
      <c r="VDK846" s="120"/>
      <c r="VDL846" s="120"/>
      <c r="VDM846" s="120"/>
      <c r="VDN846" s="120"/>
      <c r="VDO846" s="120"/>
      <c r="VDP846" s="120"/>
      <c r="VDQ846" s="120"/>
      <c r="VDR846" s="120"/>
      <c r="VDS846" s="120"/>
      <c r="VDT846" s="120"/>
      <c r="VDU846" s="120"/>
      <c r="VDV846" s="120"/>
      <c r="VDW846" s="120"/>
      <c r="VDX846" s="120"/>
      <c r="VDY846" s="120"/>
      <c r="VDZ846" s="120"/>
      <c r="VEA846" s="120"/>
      <c r="VEB846" s="120"/>
      <c r="VEC846" s="120"/>
      <c r="VED846" s="120"/>
      <c r="VEE846" s="120"/>
      <c r="VEF846" s="120"/>
      <c r="VEG846" s="120"/>
      <c r="VEH846" s="120"/>
      <c r="VEI846" s="120"/>
      <c r="VEJ846" s="120"/>
      <c r="VEK846" s="120"/>
      <c r="VEL846" s="120"/>
      <c r="VEM846" s="120"/>
      <c r="VEN846" s="120"/>
      <c r="VEO846" s="120"/>
      <c r="VEP846" s="120"/>
      <c r="VEQ846" s="120"/>
      <c r="VER846" s="120"/>
      <c r="VES846" s="120"/>
      <c r="VET846" s="120"/>
      <c r="VEU846" s="120"/>
      <c r="VEV846" s="120"/>
      <c r="VEW846" s="120"/>
      <c r="VEX846" s="120"/>
      <c r="VEY846" s="120"/>
      <c r="VEZ846" s="120"/>
      <c r="VFA846" s="120"/>
      <c r="VFB846" s="120"/>
      <c r="VFC846" s="120"/>
      <c r="VFD846" s="120"/>
      <c r="VFE846" s="120"/>
      <c r="VFF846" s="120"/>
      <c r="VFG846" s="120"/>
      <c r="VFH846" s="120"/>
      <c r="VFI846" s="120"/>
      <c r="VFJ846" s="120"/>
      <c r="VFK846" s="120"/>
      <c r="VFL846" s="120"/>
      <c r="VFM846" s="120"/>
      <c r="VFN846" s="120"/>
      <c r="VFO846" s="120"/>
      <c r="VFP846" s="120"/>
      <c r="VFQ846" s="120"/>
      <c r="VFR846" s="120"/>
      <c r="VFS846" s="120"/>
      <c r="VFT846" s="120"/>
      <c r="VFU846" s="120"/>
      <c r="VFV846" s="120"/>
      <c r="VFW846" s="120"/>
      <c r="VFX846" s="120"/>
      <c r="VFY846" s="120"/>
      <c r="VFZ846" s="120"/>
      <c r="VGA846" s="120"/>
      <c r="VGB846" s="120"/>
      <c r="VGC846" s="120"/>
      <c r="VGD846" s="120"/>
      <c r="VGE846" s="120"/>
      <c r="VGF846" s="120"/>
      <c r="VGG846" s="120"/>
      <c r="VGH846" s="120"/>
      <c r="VGI846" s="120"/>
      <c r="VGJ846" s="120"/>
      <c r="VGK846" s="120"/>
      <c r="VGL846" s="120"/>
      <c r="VGM846" s="120"/>
      <c r="VGN846" s="120"/>
      <c r="VGO846" s="120"/>
      <c r="VGP846" s="120"/>
      <c r="VGQ846" s="120"/>
      <c r="VGR846" s="120"/>
      <c r="VGS846" s="120"/>
      <c r="VGT846" s="120"/>
      <c r="VGU846" s="120"/>
      <c r="VGV846" s="120"/>
      <c r="VGW846" s="120"/>
      <c r="VGX846" s="120"/>
      <c r="VGY846" s="120"/>
      <c r="VGZ846" s="120"/>
      <c r="VHA846" s="120"/>
      <c r="VHB846" s="120"/>
      <c r="VHC846" s="120"/>
      <c r="VHD846" s="120"/>
      <c r="VHE846" s="120"/>
      <c r="VHF846" s="120"/>
      <c r="VHG846" s="120"/>
      <c r="VHH846" s="120"/>
      <c r="VHI846" s="120"/>
      <c r="VHJ846" s="120"/>
      <c r="VHK846" s="120"/>
      <c r="VHL846" s="120"/>
      <c r="VHM846" s="120"/>
      <c r="VHN846" s="120"/>
      <c r="VHO846" s="120"/>
      <c r="VHP846" s="120"/>
      <c r="VHQ846" s="120"/>
      <c r="VHR846" s="120"/>
      <c r="VHS846" s="120"/>
      <c r="VHT846" s="120"/>
      <c r="VHU846" s="120"/>
      <c r="VHV846" s="120"/>
      <c r="VHW846" s="120"/>
      <c r="VHX846" s="120"/>
      <c r="VHY846" s="120"/>
      <c r="VHZ846" s="120"/>
      <c r="VIA846" s="120"/>
      <c r="VIB846" s="120"/>
      <c r="VIC846" s="120"/>
      <c r="VID846" s="120"/>
      <c r="VIE846" s="120"/>
      <c r="VIF846" s="120"/>
      <c r="VIG846" s="120"/>
      <c r="VIH846" s="120"/>
      <c r="VII846" s="120"/>
      <c r="VIJ846" s="120"/>
      <c r="VIK846" s="120"/>
      <c r="VIL846" s="120"/>
      <c r="VIM846" s="120"/>
      <c r="VIN846" s="120"/>
      <c r="VIO846" s="120"/>
      <c r="VIP846" s="120"/>
      <c r="VIQ846" s="120"/>
      <c r="VIR846" s="120"/>
      <c r="VIS846" s="120"/>
      <c r="VIT846" s="120"/>
      <c r="VIU846" s="120"/>
      <c r="VIV846" s="120"/>
      <c r="VIW846" s="120"/>
      <c r="VIX846" s="120"/>
      <c r="VIY846" s="120"/>
      <c r="VIZ846" s="120"/>
      <c r="VJA846" s="120"/>
      <c r="VJB846" s="120"/>
      <c r="VJC846" s="120"/>
      <c r="VJD846" s="120"/>
      <c r="VJE846" s="120"/>
      <c r="VJF846" s="120"/>
      <c r="VJG846" s="120"/>
      <c r="VJH846" s="120"/>
      <c r="VJI846" s="120"/>
      <c r="VJJ846" s="120"/>
      <c r="VJK846" s="120"/>
      <c r="VJL846" s="120"/>
      <c r="VJM846" s="120"/>
      <c r="VJN846" s="120"/>
      <c r="VJO846" s="120"/>
      <c r="VJP846" s="120"/>
      <c r="VJQ846" s="120"/>
      <c r="VJR846" s="120"/>
      <c r="VJS846" s="120"/>
      <c r="VJT846" s="120"/>
      <c r="VJU846" s="120"/>
      <c r="VJV846" s="120"/>
      <c r="VJW846" s="120"/>
      <c r="VJX846" s="120"/>
      <c r="VJY846" s="120"/>
      <c r="VJZ846" s="120"/>
      <c r="VKA846" s="120"/>
      <c r="VKB846" s="120"/>
      <c r="VKC846" s="120"/>
      <c r="VKD846" s="120"/>
      <c r="VKE846" s="120"/>
      <c r="VKF846" s="120"/>
      <c r="VKG846" s="120"/>
      <c r="VKH846" s="120"/>
      <c r="VKI846" s="120"/>
      <c r="VKJ846" s="120"/>
      <c r="VKK846" s="120"/>
      <c r="VKL846" s="120"/>
      <c r="VKM846" s="120"/>
      <c r="VKN846" s="120"/>
      <c r="VKO846" s="120"/>
      <c r="VKP846" s="120"/>
      <c r="VKQ846" s="120"/>
      <c r="VKR846" s="120"/>
      <c r="VKS846" s="120"/>
      <c r="VKT846" s="120"/>
      <c r="VKU846" s="120"/>
      <c r="VKV846" s="120"/>
      <c r="VKW846" s="120"/>
      <c r="VKX846" s="120"/>
      <c r="VKY846" s="120"/>
      <c r="VKZ846" s="120"/>
      <c r="VLA846" s="120"/>
      <c r="VLB846" s="120"/>
      <c r="VLC846" s="120"/>
      <c r="VLD846" s="120"/>
      <c r="VLE846" s="120"/>
      <c r="VLF846" s="120"/>
      <c r="VLG846" s="120"/>
      <c r="VLH846" s="120"/>
      <c r="VLI846" s="120"/>
      <c r="VLJ846" s="120"/>
      <c r="VLK846" s="120"/>
      <c r="VLL846" s="120"/>
      <c r="VLM846" s="120"/>
      <c r="VLN846" s="120"/>
      <c r="VLO846" s="120"/>
      <c r="VLP846" s="120"/>
      <c r="VLQ846" s="120"/>
      <c r="VLR846" s="120"/>
      <c r="VLS846" s="120"/>
      <c r="VLT846" s="120"/>
      <c r="VLU846" s="120"/>
      <c r="VLV846" s="120"/>
      <c r="VLW846" s="120"/>
      <c r="VLX846" s="120"/>
      <c r="VLY846" s="120"/>
      <c r="VLZ846" s="120"/>
      <c r="VMA846" s="120"/>
      <c r="VMB846" s="120"/>
      <c r="VMC846" s="120"/>
      <c r="VMD846" s="120"/>
      <c r="VME846" s="120"/>
      <c r="VMF846" s="120"/>
      <c r="VMG846" s="120"/>
      <c r="VMH846" s="120"/>
      <c r="VMI846" s="120"/>
      <c r="VMJ846" s="120"/>
      <c r="VMK846" s="120"/>
      <c r="VML846" s="120"/>
      <c r="VMM846" s="120"/>
      <c r="VMN846" s="120"/>
      <c r="VMO846" s="120"/>
      <c r="VMP846" s="120"/>
      <c r="VMQ846" s="120"/>
      <c r="VMR846" s="120"/>
      <c r="VMS846" s="120"/>
      <c r="VMT846" s="120"/>
      <c r="VMU846" s="120"/>
      <c r="VMV846" s="120"/>
      <c r="VMW846" s="120"/>
      <c r="VMX846" s="120"/>
      <c r="VMY846" s="120"/>
      <c r="VMZ846" s="120"/>
      <c r="VNA846" s="120"/>
      <c r="VNB846" s="120"/>
      <c r="VNC846" s="120"/>
      <c r="VND846" s="120"/>
      <c r="VNE846" s="120"/>
      <c r="VNF846" s="120"/>
      <c r="VNG846" s="120"/>
      <c r="VNH846" s="120"/>
      <c r="VNI846" s="120"/>
      <c r="VNJ846" s="120"/>
      <c r="VNK846" s="120"/>
      <c r="VNL846" s="120"/>
      <c r="VNM846" s="120"/>
      <c r="VNN846" s="120"/>
      <c r="VNO846" s="120"/>
      <c r="VNP846" s="120"/>
      <c r="VNQ846" s="120"/>
      <c r="VNR846" s="120"/>
      <c r="VNS846" s="120"/>
      <c r="VNT846" s="120"/>
      <c r="VNU846" s="120"/>
      <c r="VNV846" s="120"/>
      <c r="VNW846" s="120"/>
      <c r="VNX846" s="120"/>
      <c r="VNY846" s="120"/>
      <c r="VNZ846" s="120"/>
      <c r="VOA846" s="120"/>
      <c r="VOB846" s="120"/>
      <c r="VOC846" s="120"/>
      <c r="VOD846" s="120"/>
      <c r="VOE846" s="120"/>
      <c r="VOF846" s="120"/>
      <c r="VOG846" s="120"/>
      <c r="VOH846" s="120"/>
      <c r="VOI846" s="120"/>
      <c r="VOJ846" s="120"/>
      <c r="VOK846" s="120"/>
      <c r="VOL846" s="120"/>
      <c r="VOM846" s="120"/>
      <c r="VON846" s="120"/>
      <c r="VOO846" s="120"/>
      <c r="VOP846" s="120"/>
      <c r="VOQ846" s="120"/>
      <c r="VOR846" s="120"/>
      <c r="VOS846" s="120"/>
      <c r="VOT846" s="120"/>
      <c r="VOU846" s="120"/>
      <c r="VOV846" s="120"/>
      <c r="VOW846" s="120"/>
      <c r="VOX846" s="120"/>
      <c r="VOY846" s="120"/>
      <c r="VOZ846" s="120"/>
      <c r="VPA846" s="120"/>
      <c r="VPB846" s="120"/>
      <c r="VPC846" s="120"/>
      <c r="VPD846" s="120"/>
      <c r="VPE846" s="120"/>
      <c r="VPF846" s="120"/>
      <c r="VPG846" s="120"/>
      <c r="VPH846" s="120"/>
      <c r="VPI846" s="120"/>
      <c r="VPJ846" s="120"/>
      <c r="VPK846" s="120"/>
      <c r="VPL846" s="120"/>
      <c r="VPM846" s="120"/>
      <c r="VPN846" s="120"/>
      <c r="VPO846" s="120"/>
      <c r="VPP846" s="120"/>
      <c r="VPQ846" s="120"/>
      <c r="VPR846" s="120"/>
      <c r="VPS846" s="120"/>
      <c r="VPT846" s="120"/>
      <c r="VPU846" s="120"/>
      <c r="VPV846" s="120"/>
      <c r="VPW846" s="120"/>
      <c r="VPX846" s="120"/>
      <c r="VPY846" s="120"/>
      <c r="VPZ846" s="120"/>
      <c r="VQA846" s="120"/>
      <c r="VQB846" s="120"/>
      <c r="VQC846" s="120"/>
      <c r="VQD846" s="120"/>
      <c r="VQE846" s="120"/>
      <c r="VQF846" s="120"/>
      <c r="VQG846" s="120"/>
      <c r="VQH846" s="120"/>
      <c r="VQI846" s="120"/>
      <c r="VQJ846" s="120"/>
      <c r="VQK846" s="120"/>
      <c r="VQL846" s="120"/>
      <c r="VQM846" s="120"/>
      <c r="VQN846" s="120"/>
      <c r="VQO846" s="120"/>
      <c r="VQP846" s="120"/>
      <c r="VQQ846" s="120"/>
      <c r="VQR846" s="120"/>
      <c r="VQS846" s="120"/>
      <c r="VQT846" s="120"/>
      <c r="VQU846" s="120"/>
      <c r="VQV846" s="120"/>
      <c r="VQW846" s="120"/>
      <c r="VQX846" s="120"/>
      <c r="VQY846" s="120"/>
      <c r="VQZ846" s="120"/>
      <c r="VRA846" s="120"/>
      <c r="VRB846" s="120"/>
      <c r="VRC846" s="120"/>
      <c r="VRD846" s="120"/>
      <c r="VRE846" s="120"/>
      <c r="VRF846" s="120"/>
      <c r="VRG846" s="120"/>
      <c r="VRH846" s="120"/>
      <c r="VRI846" s="120"/>
      <c r="VRJ846" s="120"/>
      <c r="VRK846" s="120"/>
      <c r="VRL846" s="120"/>
      <c r="VRM846" s="120"/>
      <c r="VRN846" s="120"/>
      <c r="VRO846" s="120"/>
      <c r="VRP846" s="120"/>
      <c r="VRQ846" s="120"/>
      <c r="VRR846" s="120"/>
      <c r="VRS846" s="120"/>
      <c r="VRT846" s="120"/>
      <c r="VRU846" s="120"/>
      <c r="VRV846" s="120"/>
      <c r="VRW846" s="120"/>
      <c r="VRX846" s="120"/>
      <c r="VRY846" s="120"/>
      <c r="VRZ846" s="120"/>
      <c r="VSA846" s="120"/>
      <c r="VSB846" s="120"/>
      <c r="VSC846" s="120"/>
      <c r="VSD846" s="120"/>
      <c r="VSE846" s="120"/>
      <c r="VSF846" s="120"/>
      <c r="VSG846" s="120"/>
      <c r="VSH846" s="120"/>
      <c r="VSI846" s="120"/>
      <c r="VSJ846" s="120"/>
      <c r="VSK846" s="120"/>
      <c r="VSL846" s="120"/>
      <c r="VSM846" s="120"/>
      <c r="VSN846" s="120"/>
      <c r="VSO846" s="120"/>
      <c r="VSP846" s="120"/>
      <c r="VSQ846" s="120"/>
      <c r="VSR846" s="120"/>
      <c r="VSS846" s="120"/>
      <c r="VST846" s="120"/>
      <c r="VSU846" s="120"/>
      <c r="VSV846" s="120"/>
      <c r="VSW846" s="120"/>
      <c r="VSX846" s="120"/>
      <c r="VSY846" s="120"/>
      <c r="VSZ846" s="120"/>
      <c r="VTA846" s="120"/>
      <c r="VTB846" s="120"/>
      <c r="VTC846" s="120"/>
      <c r="VTD846" s="120"/>
      <c r="VTE846" s="120"/>
      <c r="VTF846" s="120"/>
      <c r="VTG846" s="120"/>
      <c r="VTH846" s="120"/>
      <c r="VTI846" s="120"/>
      <c r="VTJ846" s="120"/>
      <c r="VTK846" s="120"/>
      <c r="VTL846" s="120"/>
      <c r="VTM846" s="120"/>
      <c r="VTN846" s="120"/>
      <c r="VTO846" s="120"/>
      <c r="VTP846" s="120"/>
      <c r="VTQ846" s="120"/>
      <c r="VTR846" s="120"/>
      <c r="VTS846" s="120"/>
      <c r="VTT846" s="120"/>
      <c r="VTU846" s="120"/>
      <c r="VTV846" s="120"/>
      <c r="VTW846" s="120"/>
      <c r="VTX846" s="120"/>
      <c r="VTY846" s="120"/>
      <c r="VTZ846" s="120"/>
      <c r="VUA846" s="120"/>
      <c r="VUB846" s="120"/>
      <c r="VUC846" s="120"/>
      <c r="VUD846" s="120"/>
      <c r="VUE846" s="120"/>
      <c r="VUF846" s="120"/>
      <c r="VUG846" s="120"/>
      <c r="VUH846" s="120"/>
      <c r="VUI846" s="120"/>
      <c r="VUJ846" s="120"/>
      <c r="VUK846" s="120"/>
      <c r="VUL846" s="120"/>
      <c r="VUM846" s="120"/>
      <c r="VUN846" s="120"/>
      <c r="VUO846" s="120"/>
      <c r="VUP846" s="120"/>
      <c r="VUQ846" s="120"/>
      <c r="VUR846" s="120"/>
      <c r="VUS846" s="120"/>
      <c r="VUT846" s="120"/>
      <c r="VUU846" s="120"/>
      <c r="VUV846" s="120"/>
      <c r="VUW846" s="120"/>
      <c r="VUX846" s="120"/>
      <c r="VUY846" s="120"/>
      <c r="VUZ846" s="120"/>
      <c r="VVA846" s="120"/>
      <c r="VVB846" s="120"/>
      <c r="VVC846" s="120"/>
      <c r="VVD846" s="120"/>
      <c r="VVE846" s="120"/>
      <c r="VVF846" s="120"/>
      <c r="VVG846" s="120"/>
      <c r="VVH846" s="120"/>
      <c r="VVI846" s="120"/>
      <c r="VVJ846" s="120"/>
      <c r="VVK846" s="120"/>
      <c r="VVL846" s="120"/>
      <c r="VVM846" s="120"/>
      <c r="VVN846" s="120"/>
      <c r="VVO846" s="120"/>
      <c r="VVP846" s="120"/>
      <c r="VVQ846" s="120"/>
      <c r="VVR846" s="120"/>
      <c r="VVS846" s="120"/>
      <c r="VVT846" s="120"/>
      <c r="VVU846" s="120"/>
      <c r="VVV846" s="120"/>
      <c r="VVW846" s="120"/>
      <c r="VVX846" s="120"/>
      <c r="VVY846" s="120"/>
      <c r="VVZ846" s="120"/>
      <c r="VWA846" s="120"/>
      <c r="VWB846" s="120"/>
      <c r="VWC846" s="120"/>
      <c r="VWD846" s="120"/>
      <c r="VWE846" s="120"/>
      <c r="VWF846" s="120"/>
      <c r="VWG846" s="120"/>
      <c r="VWH846" s="120"/>
      <c r="VWI846" s="120"/>
      <c r="VWJ846" s="120"/>
      <c r="VWK846" s="120"/>
      <c r="VWL846" s="120"/>
      <c r="VWM846" s="120"/>
      <c r="VWN846" s="120"/>
      <c r="VWO846" s="120"/>
      <c r="VWP846" s="120"/>
      <c r="VWQ846" s="120"/>
      <c r="VWR846" s="120"/>
      <c r="VWS846" s="120"/>
      <c r="VWT846" s="120"/>
      <c r="VWU846" s="120"/>
      <c r="VWV846" s="120"/>
      <c r="VWW846" s="120"/>
      <c r="VWX846" s="120"/>
      <c r="VWY846" s="120"/>
      <c r="VWZ846" s="120"/>
      <c r="VXA846" s="120"/>
      <c r="VXB846" s="120"/>
      <c r="VXC846" s="120"/>
      <c r="VXD846" s="120"/>
      <c r="VXE846" s="120"/>
      <c r="VXF846" s="120"/>
      <c r="VXG846" s="120"/>
      <c r="VXH846" s="120"/>
      <c r="VXI846" s="120"/>
      <c r="VXJ846" s="120"/>
      <c r="VXK846" s="120"/>
      <c r="VXL846" s="120"/>
      <c r="VXM846" s="120"/>
      <c r="VXN846" s="120"/>
      <c r="VXO846" s="120"/>
      <c r="VXP846" s="120"/>
      <c r="VXQ846" s="120"/>
      <c r="VXR846" s="120"/>
      <c r="VXS846" s="120"/>
      <c r="VXT846" s="120"/>
      <c r="VXU846" s="120"/>
      <c r="VXV846" s="120"/>
      <c r="VXW846" s="120"/>
      <c r="VXX846" s="120"/>
      <c r="VXY846" s="120"/>
      <c r="VXZ846" s="120"/>
      <c r="VYA846" s="120"/>
      <c r="VYB846" s="120"/>
      <c r="VYC846" s="120"/>
      <c r="VYD846" s="120"/>
      <c r="VYE846" s="120"/>
      <c r="VYF846" s="120"/>
      <c r="VYG846" s="120"/>
      <c r="VYH846" s="120"/>
      <c r="VYI846" s="120"/>
      <c r="VYJ846" s="120"/>
      <c r="VYK846" s="120"/>
      <c r="VYL846" s="120"/>
      <c r="VYM846" s="120"/>
      <c r="VYN846" s="120"/>
      <c r="VYO846" s="120"/>
      <c r="VYP846" s="120"/>
      <c r="VYQ846" s="120"/>
      <c r="VYR846" s="120"/>
      <c r="VYS846" s="120"/>
      <c r="VYT846" s="120"/>
      <c r="VYU846" s="120"/>
      <c r="VYV846" s="120"/>
      <c r="VYW846" s="120"/>
      <c r="VYX846" s="120"/>
      <c r="VYY846" s="120"/>
      <c r="VYZ846" s="120"/>
      <c r="VZA846" s="120"/>
      <c r="VZB846" s="120"/>
      <c r="VZC846" s="120"/>
      <c r="VZD846" s="120"/>
      <c r="VZE846" s="120"/>
      <c r="VZF846" s="120"/>
      <c r="VZG846" s="120"/>
      <c r="VZH846" s="120"/>
      <c r="VZI846" s="120"/>
      <c r="VZJ846" s="120"/>
      <c r="VZK846" s="120"/>
      <c r="VZL846" s="120"/>
      <c r="VZM846" s="120"/>
      <c r="VZN846" s="120"/>
      <c r="VZO846" s="120"/>
      <c r="VZP846" s="120"/>
      <c r="VZQ846" s="120"/>
      <c r="VZR846" s="120"/>
      <c r="VZS846" s="120"/>
      <c r="VZT846" s="120"/>
      <c r="VZU846" s="120"/>
      <c r="VZV846" s="120"/>
      <c r="VZW846" s="120"/>
      <c r="VZX846" s="120"/>
      <c r="VZY846" s="120"/>
      <c r="VZZ846" s="120"/>
      <c r="WAA846" s="120"/>
      <c r="WAB846" s="120"/>
      <c r="WAC846" s="120"/>
      <c r="WAD846" s="120"/>
      <c r="WAE846" s="120"/>
      <c r="WAF846" s="120"/>
      <c r="WAG846" s="120"/>
      <c r="WAH846" s="120"/>
      <c r="WAI846" s="120"/>
      <c r="WAJ846" s="120"/>
      <c r="WAK846" s="120"/>
      <c r="WAL846" s="120"/>
      <c r="WAM846" s="120"/>
      <c r="WAN846" s="120"/>
      <c r="WAO846" s="120"/>
      <c r="WAP846" s="120"/>
      <c r="WAQ846" s="120"/>
      <c r="WAR846" s="120"/>
      <c r="WAS846" s="120"/>
      <c r="WAT846" s="120"/>
      <c r="WAU846" s="120"/>
      <c r="WAV846" s="120"/>
      <c r="WAW846" s="120"/>
      <c r="WAX846" s="120"/>
      <c r="WAY846" s="120"/>
      <c r="WAZ846" s="120"/>
      <c r="WBA846" s="120"/>
      <c r="WBB846" s="120"/>
      <c r="WBC846" s="120"/>
      <c r="WBD846" s="120"/>
      <c r="WBE846" s="120"/>
      <c r="WBF846" s="120"/>
      <c r="WBG846" s="120"/>
      <c r="WBH846" s="120"/>
      <c r="WBI846" s="120"/>
      <c r="WBJ846" s="120"/>
      <c r="WBK846" s="120"/>
      <c r="WBL846" s="120"/>
      <c r="WBM846" s="120"/>
      <c r="WBN846" s="120"/>
      <c r="WBO846" s="120"/>
      <c r="WBP846" s="120"/>
      <c r="WBQ846" s="120"/>
      <c r="WBR846" s="120"/>
      <c r="WBS846" s="120"/>
      <c r="WBT846" s="120"/>
      <c r="WBU846" s="120"/>
      <c r="WBV846" s="120"/>
      <c r="WBW846" s="120"/>
      <c r="WBX846" s="120"/>
      <c r="WBY846" s="120"/>
      <c r="WBZ846" s="120"/>
      <c r="WCA846" s="120"/>
      <c r="WCB846" s="120"/>
      <c r="WCC846" s="120"/>
      <c r="WCD846" s="120"/>
      <c r="WCE846" s="120"/>
      <c r="WCF846" s="120"/>
      <c r="WCG846" s="120"/>
      <c r="WCH846" s="120"/>
      <c r="WCI846" s="120"/>
      <c r="WCJ846" s="120"/>
      <c r="WCK846" s="120"/>
      <c r="WCL846" s="120"/>
      <c r="WCM846" s="120"/>
      <c r="WCN846" s="120"/>
      <c r="WCO846" s="120"/>
      <c r="WCP846" s="120"/>
      <c r="WCQ846" s="120"/>
      <c r="WCR846" s="120"/>
      <c r="WCS846" s="120"/>
      <c r="WCT846" s="120"/>
      <c r="WCU846" s="120"/>
      <c r="WCV846" s="120"/>
      <c r="WCW846" s="120"/>
      <c r="WCX846" s="120"/>
      <c r="WCY846" s="120"/>
      <c r="WCZ846" s="120"/>
      <c r="WDA846" s="120"/>
      <c r="WDB846" s="120"/>
      <c r="WDC846" s="120"/>
      <c r="WDD846" s="120"/>
      <c r="WDE846" s="120"/>
      <c r="WDF846" s="120"/>
      <c r="WDG846" s="120"/>
      <c r="WDH846" s="120"/>
      <c r="WDI846" s="120"/>
      <c r="WDJ846" s="120"/>
      <c r="WDK846" s="120"/>
      <c r="WDL846" s="120"/>
      <c r="WDM846" s="120"/>
      <c r="WDN846" s="120"/>
      <c r="WDO846" s="120"/>
      <c r="WDP846" s="120"/>
      <c r="WDQ846" s="120"/>
      <c r="WDR846" s="120"/>
      <c r="WDS846" s="120"/>
      <c r="WDT846" s="120"/>
      <c r="WDU846" s="120"/>
      <c r="WDV846" s="120"/>
      <c r="WDW846" s="120"/>
      <c r="WDX846" s="120"/>
      <c r="WDY846" s="120"/>
      <c r="WDZ846" s="120"/>
      <c r="WEA846" s="120"/>
      <c r="WEB846" s="120"/>
      <c r="WEC846" s="120"/>
      <c r="WED846" s="120"/>
      <c r="WEE846" s="120"/>
      <c r="WEF846" s="120"/>
      <c r="WEG846" s="120"/>
      <c r="WEH846" s="120"/>
      <c r="WEI846" s="120"/>
      <c r="WEJ846" s="120"/>
      <c r="WEK846" s="120"/>
      <c r="WEL846" s="120"/>
      <c r="WEM846" s="120"/>
      <c r="WEN846" s="120"/>
      <c r="WEO846" s="120"/>
      <c r="WEP846" s="120"/>
      <c r="WEQ846" s="120"/>
      <c r="WER846" s="120"/>
      <c r="WES846" s="120"/>
      <c r="WET846" s="120"/>
      <c r="WEU846" s="120"/>
      <c r="WEV846" s="120"/>
      <c r="WEW846" s="120"/>
      <c r="WEX846" s="120"/>
      <c r="WEY846" s="120"/>
      <c r="WEZ846" s="120"/>
      <c r="WFA846" s="120"/>
      <c r="WFB846" s="120"/>
      <c r="WFC846" s="120"/>
      <c r="WFD846" s="120"/>
      <c r="WFE846" s="120"/>
      <c r="WFF846" s="120"/>
      <c r="WFG846" s="120"/>
      <c r="WFH846" s="120"/>
      <c r="WFI846" s="120"/>
      <c r="WFJ846" s="120"/>
      <c r="WFK846" s="120"/>
      <c r="WFL846" s="120"/>
      <c r="WFM846" s="120"/>
      <c r="WFN846" s="120"/>
      <c r="WFO846" s="120"/>
      <c r="WFP846" s="120"/>
      <c r="WFQ846" s="120"/>
      <c r="WFR846" s="120"/>
      <c r="WFS846" s="120"/>
      <c r="WFT846" s="120"/>
      <c r="WFU846" s="120"/>
      <c r="WFV846" s="120"/>
      <c r="WFW846" s="120"/>
      <c r="WFX846" s="120"/>
      <c r="WFY846" s="120"/>
      <c r="WFZ846" s="120"/>
      <c r="WGA846" s="120"/>
      <c r="WGB846" s="120"/>
      <c r="WGC846" s="120"/>
      <c r="WGD846" s="120"/>
      <c r="WGE846" s="120"/>
      <c r="WGF846" s="120"/>
      <c r="WGG846" s="120"/>
      <c r="WGH846" s="120"/>
      <c r="WGI846" s="120"/>
      <c r="WGJ846" s="120"/>
      <c r="WGK846" s="120"/>
      <c r="WGL846" s="120"/>
      <c r="WGM846" s="120"/>
      <c r="WGN846" s="120"/>
      <c r="WGO846" s="120"/>
      <c r="WGP846" s="120"/>
      <c r="WGQ846" s="120"/>
      <c r="WGR846" s="120"/>
      <c r="WGS846" s="120"/>
      <c r="WGT846" s="120"/>
      <c r="WGU846" s="120"/>
      <c r="WGV846" s="120"/>
      <c r="WGW846" s="120"/>
      <c r="WGX846" s="120"/>
      <c r="WGY846" s="120"/>
      <c r="WGZ846" s="120"/>
      <c r="WHA846" s="120"/>
      <c r="WHB846" s="120"/>
      <c r="WHC846" s="120"/>
      <c r="WHD846" s="120"/>
      <c r="WHE846" s="120"/>
      <c r="WHF846" s="120"/>
      <c r="WHG846" s="120"/>
      <c r="WHH846" s="120"/>
      <c r="WHI846" s="120"/>
      <c r="WHJ846" s="120"/>
      <c r="WHK846" s="120"/>
      <c r="WHL846" s="120"/>
      <c r="WHM846" s="120"/>
      <c r="WHN846" s="120"/>
      <c r="WHO846" s="120"/>
      <c r="WHP846" s="120"/>
      <c r="WHQ846" s="120"/>
      <c r="WHR846" s="120"/>
      <c r="WHS846" s="120"/>
      <c r="WHT846" s="120"/>
      <c r="WHU846" s="120"/>
      <c r="WHV846" s="120"/>
      <c r="WHW846" s="120"/>
      <c r="WHX846" s="120"/>
      <c r="WHY846" s="120"/>
      <c r="WHZ846" s="120"/>
      <c r="WIA846" s="120"/>
      <c r="WIB846" s="120"/>
      <c r="WIC846" s="120"/>
      <c r="WID846" s="120"/>
      <c r="WIE846" s="120"/>
      <c r="WIF846" s="120"/>
      <c r="WIG846" s="120"/>
      <c r="WIH846" s="120"/>
      <c r="WII846" s="120"/>
      <c r="WIJ846" s="120"/>
      <c r="WIK846" s="120"/>
      <c r="WIL846" s="120"/>
      <c r="WIM846" s="120"/>
      <c r="WIN846" s="120"/>
      <c r="WIO846" s="120"/>
      <c r="WIP846" s="120"/>
      <c r="WIQ846" s="120"/>
      <c r="WIR846" s="120"/>
      <c r="WIS846" s="120"/>
      <c r="WIT846" s="120"/>
      <c r="WIU846" s="120"/>
      <c r="WIV846" s="120"/>
      <c r="WIW846" s="120"/>
      <c r="WIX846" s="120"/>
      <c r="WIY846" s="120"/>
      <c r="WIZ846" s="120"/>
      <c r="WJA846" s="120"/>
      <c r="WJB846" s="120"/>
      <c r="WJC846" s="120"/>
      <c r="WJD846" s="120"/>
      <c r="WJE846" s="120"/>
      <c r="WJF846" s="120"/>
      <c r="WJG846" s="120"/>
      <c r="WJH846" s="120"/>
      <c r="WJI846" s="120"/>
      <c r="WJJ846" s="120"/>
      <c r="WJK846" s="120"/>
      <c r="WJL846" s="120"/>
      <c r="WJM846" s="120"/>
      <c r="WJN846" s="120"/>
      <c r="WJO846" s="120"/>
      <c r="WJP846" s="120"/>
      <c r="WJQ846" s="120"/>
      <c r="WJR846" s="120"/>
      <c r="WJS846" s="120"/>
      <c r="WJT846" s="120"/>
      <c r="WJU846" s="120"/>
      <c r="WJV846" s="120"/>
      <c r="WJW846" s="120"/>
      <c r="WJX846" s="120"/>
      <c r="WJY846" s="120"/>
      <c r="WJZ846" s="120"/>
      <c r="WKA846" s="120"/>
      <c r="WKB846" s="120"/>
      <c r="WKC846" s="120"/>
      <c r="WKD846" s="120"/>
      <c r="WKE846" s="120"/>
      <c r="WKF846" s="120"/>
      <c r="WKG846" s="120"/>
      <c r="WKH846" s="120"/>
      <c r="WKI846" s="120"/>
      <c r="WKJ846" s="120"/>
      <c r="WKK846" s="120"/>
      <c r="WKL846" s="120"/>
      <c r="WKM846" s="120"/>
      <c r="WKN846" s="120"/>
      <c r="WKO846" s="120"/>
      <c r="WKP846" s="120"/>
      <c r="WKQ846" s="120"/>
      <c r="WKR846" s="120"/>
      <c r="WKS846" s="120"/>
      <c r="WKT846" s="120"/>
      <c r="WKU846" s="120"/>
      <c r="WKV846" s="120"/>
      <c r="WKW846" s="120"/>
      <c r="WKX846" s="120"/>
      <c r="WKY846" s="120"/>
      <c r="WKZ846" s="120"/>
      <c r="WLA846" s="120"/>
      <c r="WLB846" s="120"/>
      <c r="WLC846" s="120"/>
      <c r="WLD846" s="120"/>
      <c r="WLE846" s="120"/>
      <c r="WLF846" s="120"/>
      <c r="WLG846" s="120"/>
      <c r="WLH846" s="120"/>
      <c r="WLI846" s="120"/>
      <c r="WLJ846" s="120"/>
      <c r="WLK846" s="120"/>
      <c r="WLL846" s="120"/>
      <c r="WLM846" s="120"/>
      <c r="WLN846" s="120"/>
      <c r="WLO846" s="120"/>
      <c r="WLP846" s="120"/>
      <c r="WLQ846" s="120"/>
      <c r="WLR846" s="120"/>
      <c r="WLS846" s="120"/>
      <c r="WLT846" s="120"/>
      <c r="WLU846" s="120"/>
      <c r="WLV846" s="120"/>
      <c r="WLW846" s="120"/>
      <c r="WLX846" s="120"/>
      <c r="WLY846" s="120"/>
      <c r="WLZ846" s="120"/>
      <c r="WMA846" s="120"/>
      <c r="WMB846" s="120"/>
      <c r="WMC846" s="120"/>
      <c r="WMD846" s="120"/>
      <c r="WME846" s="120"/>
      <c r="WMF846" s="120"/>
      <c r="WMG846" s="120"/>
      <c r="WMH846" s="120"/>
      <c r="WMI846" s="120"/>
      <c r="WMJ846" s="120"/>
      <c r="WMK846" s="120"/>
      <c r="WML846" s="120"/>
      <c r="WMM846" s="120"/>
      <c r="WMN846" s="120"/>
      <c r="WMO846" s="120"/>
      <c r="WMP846" s="120"/>
      <c r="WMQ846" s="120"/>
      <c r="WMR846" s="120"/>
      <c r="WMS846" s="120"/>
      <c r="WMT846" s="120"/>
      <c r="WMU846" s="120"/>
      <c r="WMV846" s="120"/>
      <c r="WMW846" s="120"/>
      <c r="WMX846" s="120"/>
      <c r="WMY846" s="120"/>
      <c r="WMZ846" s="120"/>
      <c r="WNA846" s="120"/>
      <c r="WNB846" s="120"/>
      <c r="WNC846" s="120"/>
      <c r="WND846" s="120"/>
      <c r="WNE846" s="120"/>
      <c r="WNF846" s="120"/>
      <c r="WNG846" s="120"/>
      <c r="WNH846" s="120"/>
      <c r="WNI846" s="120"/>
      <c r="WNJ846" s="120"/>
      <c r="WNK846" s="120"/>
      <c r="WNL846" s="120"/>
      <c r="WNM846" s="120"/>
      <c r="WNN846" s="120"/>
      <c r="WNO846" s="120"/>
      <c r="WNP846" s="120"/>
      <c r="WNQ846" s="120"/>
      <c r="WNR846" s="120"/>
      <c r="WNS846" s="120"/>
      <c r="WNT846" s="120"/>
      <c r="WNU846" s="120"/>
      <c r="WNV846" s="120"/>
      <c r="WNW846" s="120"/>
      <c r="WNX846" s="120"/>
      <c r="WNY846" s="120"/>
      <c r="WNZ846" s="120"/>
      <c r="WOA846" s="120"/>
      <c r="WOB846" s="120"/>
      <c r="WOC846" s="120"/>
      <c r="WOD846" s="120"/>
      <c r="WOE846" s="120"/>
      <c r="WOF846" s="120"/>
      <c r="WOG846" s="120"/>
      <c r="WOH846" s="120"/>
      <c r="WOI846" s="120"/>
      <c r="WOJ846" s="120"/>
      <c r="WOK846" s="120"/>
      <c r="WOL846" s="120"/>
      <c r="WOM846" s="120"/>
      <c r="WON846" s="120"/>
      <c r="WOO846" s="120"/>
      <c r="WOP846" s="120"/>
      <c r="WOQ846" s="120"/>
      <c r="WOR846" s="120"/>
      <c r="WOS846" s="120"/>
      <c r="WOT846" s="120"/>
      <c r="WOU846" s="120"/>
      <c r="WOV846" s="120"/>
      <c r="WOW846" s="120"/>
      <c r="WOX846" s="120"/>
      <c r="WOY846" s="120"/>
      <c r="WOZ846" s="120"/>
      <c r="WPA846" s="120"/>
      <c r="WPB846" s="120"/>
      <c r="WPC846" s="120"/>
      <c r="WPD846" s="120"/>
      <c r="WPE846" s="120"/>
      <c r="WPF846" s="120"/>
      <c r="WPG846" s="120"/>
      <c r="WPH846" s="120"/>
      <c r="WPI846" s="120"/>
      <c r="WPJ846" s="120"/>
      <c r="WPK846" s="120"/>
      <c r="WPL846" s="120"/>
      <c r="WPM846" s="120"/>
      <c r="WPN846" s="120"/>
      <c r="WPO846" s="120"/>
      <c r="WPP846" s="120"/>
      <c r="WPQ846" s="120"/>
      <c r="WPR846" s="120"/>
      <c r="WPS846" s="120"/>
      <c r="WPT846" s="120"/>
      <c r="WPU846" s="120"/>
      <c r="WPV846" s="120"/>
      <c r="WPW846" s="120"/>
      <c r="WPX846" s="120"/>
      <c r="WPY846" s="120"/>
      <c r="WPZ846" s="120"/>
      <c r="WQA846" s="120"/>
      <c r="WQB846" s="120"/>
      <c r="WQC846" s="120"/>
      <c r="WQD846" s="120"/>
      <c r="WQE846" s="120"/>
      <c r="WQF846" s="120"/>
      <c r="WQG846" s="120"/>
      <c r="WQH846" s="120"/>
      <c r="WQI846" s="120"/>
      <c r="WQJ846" s="120"/>
      <c r="WQK846" s="120"/>
      <c r="WQL846" s="120"/>
      <c r="WQM846" s="120"/>
      <c r="WQN846" s="120"/>
      <c r="WQO846" s="120"/>
      <c r="WQP846" s="120"/>
      <c r="WQQ846" s="120"/>
      <c r="WQR846" s="120"/>
      <c r="WQS846" s="120"/>
      <c r="WQT846" s="120"/>
      <c r="WQU846" s="120"/>
      <c r="WQV846" s="120"/>
      <c r="WQW846" s="120"/>
      <c r="WQX846" s="120"/>
      <c r="WQY846" s="120"/>
      <c r="WQZ846" s="120"/>
      <c r="WRA846" s="120"/>
      <c r="WRB846" s="120"/>
      <c r="WRC846" s="120"/>
      <c r="WRD846" s="120"/>
      <c r="WRE846" s="120"/>
      <c r="WRF846" s="120"/>
      <c r="WRG846" s="120"/>
      <c r="WRH846" s="120"/>
      <c r="WRI846" s="120"/>
      <c r="WRJ846" s="120"/>
      <c r="WRK846" s="120"/>
      <c r="WRL846" s="120"/>
      <c r="WRM846" s="120"/>
      <c r="WRN846" s="120"/>
      <c r="WRO846" s="120"/>
      <c r="WRP846" s="120"/>
      <c r="WRQ846" s="120"/>
      <c r="WRR846" s="120"/>
      <c r="WRS846" s="120"/>
      <c r="WRT846" s="120"/>
      <c r="WRU846" s="120"/>
      <c r="WRV846" s="120"/>
      <c r="WRW846" s="120"/>
      <c r="WRX846" s="120"/>
      <c r="WRY846" s="120"/>
      <c r="WRZ846" s="120"/>
      <c r="WSA846" s="120"/>
      <c r="WSB846" s="120"/>
      <c r="WSC846" s="120"/>
      <c r="WSD846" s="120"/>
      <c r="WSE846" s="120"/>
      <c r="WSF846" s="120"/>
      <c r="WSG846" s="120"/>
      <c r="WSH846" s="120"/>
      <c r="WSI846" s="120"/>
      <c r="WSJ846" s="120"/>
      <c r="WSK846" s="120"/>
      <c r="WSL846" s="120"/>
      <c r="WSM846" s="120"/>
      <c r="WSN846" s="120"/>
      <c r="WSO846" s="120"/>
      <c r="WSP846" s="120"/>
      <c r="WSQ846" s="120"/>
      <c r="WSR846" s="120"/>
      <c r="WSS846" s="120"/>
      <c r="WST846" s="120"/>
      <c r="WSU846" s="120"/>
      <c r="WSV846" s="120"/>
      <c r="WSW846" s="120"/>
      <c r="WSX846" s="120"/>
      <c r="WSY846" s="120"/>
      <c r="WSZ846" s="120"/>
      <c r="WTA846" s="120"/>
      <c r="WTB846" s="120"/>
      <c r="WTC846" s="120"/>
      <c r="WTD846" s="120"/>
      <c r="WTE846" s="120"/>
      <c r="WTF846" s="120"/>
      <c r="WTG846" s="120"/>
      <c r="WTH846" s="120"/>
      <c r="WTI846" s="120"/>
      <c r="WTJ846" s="120"/>
      <c r="WTK846" s="120"/>
      <c r="WTL846" s="120"/>
      <c r="WTM846" s="120"/>
      <c r="WTN846" s="120"/>
      <c r="WTO846" s="120"/>
      <c r="WTP846" s="120"/>
      <c r="WTQ846" s="120"/>
      <c r="WTR846" s="120"/>
      <c r="WTS846" s="120"/>
      <c r="WTT846" s="120"/>
      <c r="WTU846" s="120"/>
      <c r="WTV846" s="120"/>
    </row>
    <row r="847" spans="4:16090" s="154" customFormat="1" ht="20.25" customHeight="1">
      <c r="D847" s="120"/>
      <c r="E847" s="120"/>
      <c r="F847" s="120"/>
      <c r="G847" s="120"/>
      <c r="H847" s="120"/>
      <c r="I847" s="120"/>
      <c r="J847" s="120"/>
      <c r="K847" s="120"/>
      <c r="L847" s="120"/>
      <c r="M847" s="120"/>
      <c r="N847" s="120"/>
      <c r="O847" s="120"/>
      <c r="P847" s="120"/>
      <c r="Q847" s="120"/>
      <c r="R847" s="120"/>
      <c r="S847" s="120"/>
      <c r="T847" s="120"/>
      <c r="U847" s="120"/>
      <c r="V847" s="120"/>
      <c r="W847" s="120"/>
      <c r="X847" s="120"/>
      <c r="Y847" s="120"/>
      <c r="Z847" s="120"/>
      <c r="AA847" s="120"/>
      <c r="AB847" s="120"/>
      <c r="AC847" s="120"/>
      <c r="AD847" s="120"/>
      <c r="AE847" s="120"/>
      <c r="AF847" s="120"/>
      <c r="AG847" s="120"/>
      <c r="AH847" s="120"/>
      <c r="AI847" s="120"/>
      <c r="AJ847" s="120"/>
      <c r="AK847" s="120"/>
      <c r="AL847" s="120"/>
      <c r="AM847" s="120"/>
      <c r="AN847" s="120"/>
      <c r="AO847" s="120"/>
      <c r="AP847" s="120"/>
      <c r="AQ847" s="120"/>
      <c r="AR847" s="120"/>
      <c r="AS847" s="120"/>
      <c r="AT847" s="120"/>
      <c r="AU847" s="120"/>
      <c r="AV847" s="120"/>
      <c r="AW847" s="120"/>
      <c r="AX847" s="120"/>
      <c r="AY847" s="120"/>
      <c r="AZ847" s="120"/>
      <c r="BA847" s="120"/>
      <c r="BB847" s="120"/>
      <c r="BC847" s="120"/>
      <c r="BD847" s="120"/>
      <c r="BE847" s="120"/>
      <c r="BF847" s="120"/>
      <c r="BG847" s="120"/>
      <c r="BH847" s="120"/>
      <c r="BI847" s="120"/>
      <c r="BJ847" s="120"/>
      <c r="BK847" s="120"/>
      <c r="BL847" s="120"/>
      <c r="BM847" s="120"/>
      <c r="BN847" s="120"/>
      <c r="BO847" s="120"/>
      <c r="BP847" s="120"/>
      <c r="BQ847" s="120"/>
      <c r="BR847" s="120"/>
      <c r="BS847" s="120"/>
      <c r="BT847" s="120"/>
      <c r="BU847" s="120"/>
      <c r="BV847" s="120"/>
      <c r="BW847" s="120"/>
      <c r="BX847" s="120"/>
      <c r="BY847" s="120"/>
      <c r="BZ847" s="120"/>
      <c r="CA847" s="120"/>
      <c r="CB847" s="120"/>
      <c r="CC847" s="120"/>
      <c r="CD847" s="120"/>
      <c r="CE847" s="120"/>
      <c r="CF847" s="120"/>
      <c r="CG847" s="120"/>
      <c r="CH847" s="120"/>
      <c r="CI847" s="120"/>
      <c r="CJ847" s="120"/>
      <c r="CK847" s="120"/>
      <c r="CL847" s="120"/>
      <c r="CM847" s="120"/>
      <c r="CN847" s="120"/>
      <c r="CO847" s="120"/>
      <c r="CP847" s="120"/>
      <c r="CQ847" s="120"/>
      <c r="CR847" s="120"/>
      <c r="CS847" s="120"/>
      <c r="CT847" s="120"/>
      <c r="CU847" s="120"/>
      <c r="CV847" s="120"/>
      <c r="CW847" s="120"/>
      <c r="CX847" s="120"/>
      <c r="CY847" s="120"/>
      <c r="CZ847" s="120"/>
      <c r="DA847" s="120"/>
      <c r="DB847" s="120"/>
      <c r="DC847" s="120"/>
      <c r="DD847" s="120"/>
      <c r="DE847" s="120"/>
      <c r="DF847" s="120"/>
      <c r="DG847" s="120"/>
      <c r="DH847" s="120"/>
      <c r="DI847" s="120"/>
      <c r="DJ847" s="120"/>
      <c r="DK847" s="120"/>
      <c r="DL847" s="120"/>
      <c r="DM847" s="120"/>
      <c r="DN847" s="120"/>
      <c r="DO847" s="120"/>
      <c r="DP847" s="120"/>
      <c r="DQ847" s="120"/>
      <c r="DR847" s="120"/>
      <c r="DS847" s="120"/>
      <c r="DT847" s="120"/>
      <c r="DU847" s="120"/>
      <c r="DV847" s="120"/>
      <c r="DW847" s="120"/>
      <c r="DX847" s="120"/>
      <c r="DY847" s="120"/>
      <c r="DZ847" s="120"/>
      <c r="EA847" s="120"/>
      <c r="EB847" s="120"/>
      <c r="EC847" s="120"/>
      <c r="ED847" s="120"/>
      <c r="EE847" s="120"/>
      <c r="EF847" s="120"/>
      <c r="EG847" s="120"/>
      <c r="EH847" s="120"/>
      <c r="EI847" s="120"/>
      <c r="EJ847" s="120"/>
      <c r="EK847" s="120"/>
      <c r="EL847" s="120"/>
      <c r="EM847" s="120"/>
      <c r="EN847" s="120"/>
      <c r="EO847" s="120"/>
      <c r="EP847" s="120"/>
      <c r="EQ847" s="120"/>
      <c r="ER847" s="120"/>
      <c r="ES847" s="120"/>
      <c r="ET847" s="120"/>
      <c r="EU847" s="120"/>
      <c r="EV847" s="120"/>
      <c r="EW847" s="120"/>
      <c r="EX847" s="120"/>
      <c r="EY847" s="120"/>
      <c r="EZ847" s="120"/>
      <c r="FA847" s="120"/>
      <c r="FB847" s="120"/>
      <c r="FC847" s="120"/>
      <c r="FD847" s="120"/>
      <c r="FE847" s="120"/>
      <c r="FF847" s="120"/>
      <c r="FG847" s="120"/>
      <c r="FH847" s="120"/>
      <c r="FI847" s="120"/>
      <c r="FJ847" s="120"/>
      <c r="FK847" s="120"/>
      <c r="FL847" s="120"/>
      <c r="FM847" s="120"/>
      <c r="FN847" s="120"/>
      <c r="FO847" s="120"/>
      <c r="FP847" s="120"/>
      <c r="FQ847" s="120"/>
      <c r="FR847" s="120"/>
      <c r="FS847" s="120"/>
      <c r="FT847" s="120"/>
      <c r="FU847" s="120"/>
      <c r="FV847" s="120"/>
      <c r="FW847" s="120"/>
      <c r="FX847" s="120"/>
      <c r="FY847" s="120"/>
      <c r="FZ847" s="120"/>
      <c r="GA847" s="120"/>
      <c r="GB847" s="120"/>
      <c r="GC847" s="120"/>
      <c r="GD847" s="120"/>
      <c r="GE847" s="120"/>
      <c r="GF847" s="120"/>
      <c r="GG847" s="120"/>
      <c r="GH847" s="120"/>
      <c r="GI847" s="120"/>
      <c r="GJ847" s="120"/>
      <c r="GK847" s="120"/>
      <c r="GL847" s="120"/>
      <c r="GM847" s="120"/>
      <c r="GN847" s="120"/>
      <c r="GO847" s="120"/>
      <c r="GP847" s="120"/>
      <c r="GQ847" s="120"/>
      <c r="GR847" s="120"/>
      <c r="GS847" s="120"/>
      <c r="GT847" s="120"/>
      <c r="GU847" s="120"/>
      <c r="GV847" s="120"/>
      <c r="GW847" s="120"/>
      <c r="GX847" s="120"/>
      <c r="GY847" s="120"/>
      <c r="GZ847" s="120"/>
      <c r="HA847" s="120"/>
      <c r="HB847" s="120"/>
      <c r="HC847" s="120"/>
      <c r="HD847" s="120"/>
      <c r="HE847" s="120"/>
      <c r="HF847" s="120"/>
      <c r="HG847" s="120"/>
      <c r="HH847" s="120"/>
      <c r="HI847" s="120"/>
      <c r="HJ847" s="120"/>
      <c r="HK847" s="120"/>
      <c r="HL847" s="120"/>
      <c r="HM847" s="120"/>
      <c r="HN847" s="120"/>
      <c r="HO847" s="120"/>
      <c r="HP847" s="120"/>
      <c r="HQ847" s="120"/>
      <c r="HR847" s="120"/>
      <c r="HS847" s="120"/>
      <c r="HT847" s="120"/>
      <c r="HU847" s="120"/>
      <c r="HV847" s="120"/>
      <c r="HW847" s="120"/>
      <c r="HX847" s="120"/>
      <c r="HY847" s="120"/>
      <c r="HZ847" s="120"/>
      <c r="IA847" s="120"/>
      <c r="IB847" s="120"/>
      <c r="IC847" s="120"/>
      <c r="ID847" s="120"/>
      <c r="IE847" s="120"/>
      <c r="IF847" s="120"/>
      <c r="IG847" s="120"/>
      <c r="IH847" s="120"/>
      <c r="II847" s="120"/>
      <c r="IJ847" s="120"/>
      <c r="IK847" s="120"/>
      <c r="IL847" s="120"/>
      <c r="IM847" s="120"/>
      <c r="IN847" s="120"/>
      <c r="IO847" s="120"/>
      <c r="IP847" s="120"/>
      <c r="IQ847" s="120"/>
      <c r="IR847" s="120"/>
      <c r="IS847" s="120"/>
      <c r="IT847" s="120"/>
      <c r="IU847" s="120"/>
      <c r="IV847" s="120"/>
      <c r="IW847" s="120"/>
      <c r="IX847" s="120"/>
      <c r="IY847" s="120"/>
      <c r="IZ847" s="120"/>
      <c r="JA847" s="120"/>
      <c r="JB847" s="120"/>
      <c r="JC847" s="120"/>
      <c r="JD847" s="120"/>
      <c r="JE847" s="120"/>
      <c r="JF847" s="120"/>
      <c r="JG847" s="120"/>
      <c r="JH847" s="120"/>
      <c r="JI847" s="120"/>
      <c r="JJ847" s="120"/>
      <c r="JK847" s="120"/>
      <c r="JL847" s="120"/>
      <c r="JM847" s="120"/>
      <c r="JN847" s="120"/>
      <c r="JO847" s="120"/>
      <c r="JP847" s="120"/>
      <c r="JQ847" s="120"/>
      <c r="JR847" s="120"/>
      <c r="JS847" s="120"/>
      <c r="JT847" s="120"/>
      <c r="JU847" s="120"/>
      <c r="JV847" s="120"/>
      <c r="JW847" s="120"/>
      <c r="JX847" s="120"/>
      <c r="JY847" s="120"/>
      <c r="JZ847" s="120"/>
      <c r="KA847" s="120"/>
      <c r="KB847" s="120"/>
      <c r="KC847" s="120"/>
      <c r="KD847" s="120"/>
      <c r="KE847" s="120"/>
      <c r="KF847" s="120"/>
      <c r="KG847" s="120"/>
      <c r="KH847" s="120"/>
      <c r="KI847" s="120"/>
      <c r="KJ847" s="120"/>
      <c r="KK847" s="120"/>
      <c r="KL847" s="120"/>
      <c r="KM847" s="120"/>
      <c r="KN847" s="120"/>
      <c r="KO847" s="120"/>
      <c r="KP847" s="120"/>
      <c r="KQ847" s="120"/>
      <c r="KR847" s="120"/>
      <c r="KS847" s="120"/>
      <c r="KT847" s="120"/>
      <c r="KU847" s="120"/>
      <c r="KV847" s="120"/>
      <c r="KW847" s="120"/>
      <c r="KX847" s="120"/>
      <c r="KY847" s="120"/>
      <c r="KZ847" s="120"/>
      <c r="LA847" s="120"/>
      <c r="LB847" s="120"/>
      <c r="LC847" s="120"/>
      <c r="LD847" s="120"/>
      <c r="LE847" s="120"/>
      <c r="LF847" s="120"/>
      <c r="LG847" s="120"/>
      <c r="LH847" s="120"/>
      <c r="LI847" s="120"/>
      <c r="LJ847" s="120"/>
      <c r="LK847" s="120"/>
      <c r="LL847" s="120"/>
      <c r="LM847" s="120"/>
      <c r="LN847" s="120"/>
      <c r="LO847" s="120"/>
      <c r="LP847" s="120"/>
      <c r="LQ847" s="120"/>
      <c r="LR847" s="120"/>
      <c r="LS847" s="120"/>
      <c r="LT847" s="120"/>
      <c r="LU847" s="120"/>
      <c r="LV847" s="120"/>
      <c r="LW847" s="120"/>
      <c r="LX847" s="120"/>
      <c r="LY847" s="120"/>
      <c r="LZ847" s="120"/>
      <c r="MA847" s="120"/>
      <c r="MB847" s="120"/>
      <c r="MC847" s="120"/>
      <c r="MD847" s="120"/>
      <c r="ME847" s="120"/>
      <c r="MF847" s="120"/>
      <c r="MG847" s="120"/>
      <c r="MH847" s="120"/>
      <c r="MI847" s="120"/>
      <c r="MJ847" s="120"/>
      <c r="MK847" s="120"/>
      <c r="ML847" s="120"/>
      <c r="MM847" s="120"/>
      <c r="MN847" s="120"/>
      <c r="MO847" s="120"/>
      <c r="MP847" s="120"/>
      <c r="MQ847" s="120"/>
      <c r="MR847" s="120"/>
      <c r="MS847" s="120"/>
      <c r="MT847" s="120"/>
      <c r="MU847" s="120"/>
      <c r="MV847" s="120"/>
      <c r="MW847" s="120"/>
      <c r="MX847" s="120"/>
      <c r="MY847" s="120"/>
      <c r="MZ847" s="120"/>
      <c r="NA847" s="120"/>
      <c r="NB847" s="120"/>
      <c r="NC847" s="120"/>
      <c r="ND847" s="120"/>
      <c r="NE847" s="120"/>
      <c r="NF847" s="120"/>
      <c r="NG847" s="120"/>
      <c r="NH847" s="120"/>
      <c r="NI847" s="120"/>
      <c r="NJ847" s="120"/>
      <c r="NK847" s="120"/>
      <c r="NL847" s="120"/>
      <c r="NM847" s="120"/>
      <c r="NN847" s="120"/>
      <c r="NO847" s="120"/>
      <c r="NP847" s="120"/>
      <c r="NQ847" s="120"/>
      <c r="NR847" s="120"/>
      <c r="NS847" s="120"/>
      <c r="NT847" s="120"/>
      <c r="NU847" s="120"/>
      <c r="NV847" s="120"/>
      <c r="NW847" s="120"/>
      <c r="NX847" s="120"/>
      <c r="NY847" s="120"/>
      <c r="NZ847" s="120"/>
      <c r="OA847" s="120"/>
      <c r="OB847" s="120"/>
      <c r="OC847" s="120"/>
      <c r="OD847" s="120"/>
      <c r="OE847" s="120"/>
      <c r="OF847" s="120"/>
      <c r="OG847" s="120"/>
      <c r="OH847" s="120"/>
      <c r="OI847" s="120"/>
      <c r="OJ847" s="120"/>
      <c r="OK847" s="120"/>
      <c r="OL847" s="120"/>
      <c r="OM847" s="120"/>
      <c r="ON847" s="120"/>
      <c r="OO847" s="120"/>
      <c r="OP847" s="120"/>
      <c r="OQ847" s="120"/>
      <c r="OR847" s="120"/>
      <c r="OS847" s="120"/>
      <c r="OT847" s="120"/>
      <c r="OU847" s="120"/>
      <c r="OV847" s="120"/>
      <c r="OW847" s="120"/>
      <c r="OX847" s="120"/>
      <c r="OY847" s="120"/>
      <c r="OZ847" s="120"/>
      <c r="PA847" s="120"/>
      <c r="PB847" s="120"/>
      <c r="PC847" s="120"/>
      <c r="PD847" s="120"/>
      <c r="PE847" s="120"/>
      <c r="PF847" s="120"/>
      <c r="PG847" s="120"/>
      <c r="PH847" s="120"/>
      <c r="PI847" s="120"/>
      <c r="PJ847" s="120"/>
      <c r="PK847" s="120"/>
      <c r="PL847" s="120"/>
      <c r="PM847" s="120"/>
      <c r="PN847" s="120"/>
      <c r="PO847" s="120"/>
      <c r="PP847" s="120"/>
      <c r="PQ847" s="120"/>
      <c r="PR847" s="120"/>
      <c r="PS847" s="120"/>
      <c r="PT847" s="120"/>
      <c r="PU847" s="120"/>
      <c r="PV847" s="120"/>
      <c r="PW847" s="120"/>
      <c r="PX847" s="120"/>
      <c r="PY847" s="120"/>
      <c r="PZ847" s="120"/>
      <c r="QA847" s="120"/>
      <c r="QB847" s="120"/>
      <c r="QC847" s="120"/>
      <c r="QD847" s="120"/>
      <c r="QE847" s="120"/>
      <c r="QF847" s="120"/>
      <c r="QG847" s="120"/>
      <c r="QH847" s="120"/>
      <c r="QI847" s="120"/>
      <c r="QJ847" s="120"/>
      <c r="QK847" s="120"/>
      <c r="QL847" s="120"/>
      <c r="QM847" s="120"/>
      <c r="QN847" s="120"/>
      <c r="QO847" s="120"/>
      <c r="QP847" s="120"/>
      <c r="QQ847" s="120"/>
      <c r="QR847" s="120"/>
      <c r="QS847" s="120"/>
      <c r="QT847" s="120"/>
      <c r="QU847" s="120"/>
      <c r="QV847" s="120"/>
      <c r="QW847" s="120"/>
      <c r="QX847" s="120"/>
      <c r="QY847" s="120"/>
      <c r="QZ847" s="120"/>
      <c r="RA847" s="120"/>
      <c r="RB847" s="120"/>
      <c r="RC847" s="120"/>
      <c r="RD847" s="120"/>
      <c r="RE847" s="120"/>
      <c r="RF847" s="120"/>
      <c r="RG847" s="120"/>
      <c r="RH847" s="120"/>
      <c r="RI847" s="120"/>
      <c r="RJ847" s="120"/>
      <c r="RK847" s="120"/>
      <c r="RL847" s="120"/>
      <c r="RM847" s="120"/>
      <c r="RN847" s="120"/>
      <c r="RO847" s="120"/>
      <c r="RP847" s="120"/>
      <c r="RQ847" s="120"/>
      <c r="RR847" s="120"/>
      <c r="RS847" s="120"/>
      <c r="RT847" s="120"/>
      <c r="RU847" s="120"/>
      <c r="RV847" s="120"/>
      <c r="RW847" s="120"/>
      <c r="RX847" s="120"/>
      <c r="RY847" s="120"/>
      <c r="RZ847" s="120"/>
      <c r="SA847" s="120"/>
      <c r="SB847" s="120"/>
      <c r="SC847" s="120"/>
      <c r="SD847" s="120"/>
      <c r="SE847" s="120"/>
      <c r="SF847" s="120"/>
      <c r="SG847" s="120"/>
      <c r="SH847" s="120"/>
      <c r="SI847" s="120"/>
      <c r="SJ847" s="120"/>
      <c r="SK847" s="120"/>
      <c r="SL847" s="120"/>
      <c r="SM847" s="120"/>
      <c r="SN847" s="120"/>
      <c r="SO847" s="120"/>
      <c r="SP847" s="120"/>
      <c r="SQ847" s="120"/>
      <c r="SR847" s="120"/>
      <c r="SS847" s="120"/>
      <c r="ST847" s="120"/>
      <c r="SU847" s="120"/>
      <c r="SV847" s="120"/>
      <c r="SW847" s="120"/>
      <c r="SX847" s="120"/>
      <c r="SY847" s="120"/>
      <c r="SZ847" s="120"/>
      <c r="TA847" s="120"/>
      <c r="TB847" s="120"/>
      <c r="TC847" s="120"/>
      <c r="TD847" s="120"/>
      <c r="TE847" s="120"/>
      <c r="TF847" s="120"/>
      <c r="TG847" s="120"/>
      <c r="TH847" s="120"/>
      <c r="TI847" s="120"/>
      <c r="TJ847" s="120"/>
      <c r="TK847" s="120"/>
      <c r="TL847" s="120"/>
      <c r="TM847" s="120"/>
      <c r="TN847" s="120"/>
      <c r="TO847" s="120"/>
      <c r="TP847" s="120"/>
      <c r="TQ847" s="120"/>
      <c r="TR847" s="120"/>
      <c r="TS847" s="120"/>
      <c r="TT847" s="120"/>
      <c r="TU847" s="120"/>
      <c r="TV847" s="120"/>
      <c r="TW847" s="120"/>
      <c r="TX847" s="120"/>
      <c r="TY847" s="120"/>
      <c r="TZ847" s="120"/>
      <c r="UA847" s="120"/>
      <c r="UB847" s="120"/>
      <c r="UC847" s="120"/>
      <c r="UD847" s="120"/>
      <c r="UE847" s="120"/>
      <c r="UF847" s="120"/>
      <c r="UG847" s="120"/>
      <c r="UH847" s="120"/>
      <c r="UI847" s="120"/>
      <c r="UJ847" s="120"/>
      <c r="UK847" s="120"/>
      <c r="UL847" s="120"/>
      <c r="UM847" s="120"/>
      <c r="UN847" s="120"/>
      <c r="UO847" s="120"/>
      <c r="UP847" s="120"/>
      <c r="UQ847" s="120"/>
      <c r="UR847" s="120"/>
      <c r="US847" s="120"/>
      <c r="UT847" s="120"/>
      <c r="UU847" s="120"/>
      <c r="UV847" s="120"/>
      <c r="UW847" s="120"/>
      <c r="UX847" s="120"/>
      <c r="UY847" s="120"/>
      <c r="UZ847" s="120"/>
      <c r="VA847" s="120"/>
      <c r="VB847" s="120"/>
      <c r="VC847" s="120"/>
      <c r="VD847" s="120"/>
      <c r="VE847" s="120"/>
      <c r="VF847" s="120"/>
      <c r="VG847" s="120"/>
      <c r="VH847" s="120"/>
      <c r="VI847" s="120"/>
      <c r="VJ847" s="120"/>
      <c r="VK847" s="120"/>
      <c r="VL847" s="120"/>
      <c r="VM847" s="120"/>
      <c r="VN847" s="120"/>
      <c r="VO847" s="120"/>
      <c r="VP847" s="120"/>
      <c r="VQ847" s="120"/>
      <c r="VR847" s="120"/>
      <c r="VS847" s="120"/>
      <c r="VT847" s="120"/>
      <c r="VU847" s="120"/>
      <c r="VV847" s="120"/>
      <c r="VW847" s="120"/>
      <c r="VX847" s="120"/>
      <c r="VY847" s="120"/>
      <c r="VZ847" s="120"/>
      <c r="WA847" s="120"/>
      <c r="WB847" s="120"/>
      <c r="WC847" s="120"/>
      <c r="WD847" s="120"/>
      <c r="WE847" s="120"/>
      <c r="WF847" s="120"/>
      <c r="WG847" s="120"/>
      <c r="WH847" s="120"/>
      <c r="WI847" s="120"/>
      <c r="WJ847" s="120"/>
      <c r="WK847" s="120"/>
      <c r="WL847" s="120"/>
      <c r="WM847" s="120"/>
      <c r="WN847" s="120"/>
      <c r="WO847" s="120"/>
      <c r="WP847" s="120"/>
      <c r="WQ847" s="120"/>
      <c r="WR847" s="120"/>
      <c r="WS847" s="120"/>
      <c r="WT847" s="120"/>
      <c r="WU847" s="120"/>
      <c r="WV847" s="120"/>
      <c r="WW847" s="120"/>
      <c r="WX847" s="120"/>
      <c r="WY847" s="120"/>
      <c r="WZ847" s="120"/>
      <c r="XA847" s="120"/>
      <c r="XB847" s="120"/>
      <c r="XC847" s="120"/>
      <c r="XD847" s="120"/>
      <c r="XE847" s="120"/>
      <c r="XF847" s="120"/>
      <c r="XG847" s="120"/>
      <c r="XH847" s="120"/>
      <c r="XI847" s="120"/>
      <c r="XJ847" s="120"/>
      <c r="XK847" s="120"/>
      <c r="XL847" s="120"/>
      <c r="XM847" s="120"/>
      <c r="XN847" s="120"/>
      <c r="XO847" s="120"/>
      <c r="XP847" s="120"/>
      <c r="XQ847" s="120"/>
      <c r="XR847" s="120"/>
      <c r="XS847" s="120"/>
      <c r="XT847" s="120"/>
      <c r="XU847" s="120"/>
      <c r="XV847" s="120"/>
      <c r="XW847" s="120"/>
      <c r="XX847" s="120"/>
      <c r="XY847" s="120"/>
      <c r="XZ847" s="120"/>
      <c r="YA847" s="120"/>
      <c r="YB847" s="120"/>
      <c r="YC847" s="120"/>
      <c r="YD847" s="120"/>
      <c r="YE847" s="120"/>
      <c r="YF847" s="120"/>
      <c r="YG847" s="120"/>
      <c r="YH847" s="120"/>
      <c r="YI847" s="120"/>
      <c r="YJ847" s="120"/>
      <c r="YK847" s="120"/>
      <c r="YL847" s="120"/>
      <c r="YM847" s="120"/>
      <c r="YN847" s="120"/>
      <c r="YO847" s="120"/>
      <c r="YP847" s="120"/>
      <c r="YQ847" s="120"/>
      <c r="YR847" s="120"/>
      <c r="YS847" s="120"/>
      <c r="YT847" s="120"/>
      <c r="YU847" s="120"/>
      <c r="YV847" s="120"/>
      <c r="YW847" s="120"/>
      <c r="YX847" s="120"/>
      <c r="YY847" s="120"/>
      <c r="YZ847" s="120"/>
      <c r="ZA847" s="120"/>
      <c r="ZB847" s="120"/>
      <c r="ZC847" s="120"/>
      <c r="ZD847" s="120"/>
      <c r="ZE847" s="120"/>
      <c r="ZF847" s="120"/>
      <c r="ZG847" s="120"/>
      <c r="ZH847" s="120"/>
      <c r="ZI847" s="120"/>
      <c r="ZJ847" s="120"/>
      <c r="ZK847" s="120"/>
      <c r="ZL847" s="120"/>
      <c r="ZM847" s="120"/>
      <c r="ZN847" s="120"/>
      <c r="ZO847" s="120"/>
      <c r="ZP847" s="120"/>
      <c r="ZQ847" s="120"/>
      <c r="ZR847" s="120"/>
      <c r="ZS847" s="120"/>
      <c r="ZT847" s="120"/>
      <c r="ZU847" s="120"/>
      <c r="ZV847" s="120"/>
      <c r="ZW847" s="120"/>
      <c r="ZX847" s="120"/>
      <c r="ZY847" s="120"/>
      <c r="ZZ847" s="120"/>
      <c r="AAA847" s="120"/>
      <c r="AAB847" s="120"/>
      <c r="AAC847" s="120"/>
      <c r="AAD847" s="120"/>
      <c r="AAE847" s="120"/>
      <c r="AAF847" s="120"/>
      <c r="AAG847" s="120"/>
      <c r="AAH847" s="120"/>
      <c r="AAI847" s="120"/>
      <c r="AAJ847" s="120"/>
      <c r="AAK847" s="120"/>
      <c r="AAL847" s="120"/>
      <c r="AAM847" s="120"/>
      <c r="AAN847" s="120"/>
      <c r="AAO847" s="120"/>
      <c r="AAP847" s="120"/>
      <c r="AAQ847" s="120"/>
      <c r="AAR847" s="120"/>
      <c r="AAS847" s="120"/>
      <c r="AAT847" s="120"/>
      <c r="AAU847" s="120"/>
      <c r="AAV847" s="120"/>
      <c r="AAW847" s="120"/>
      <c r="AAX847" s="120"/>
      <c r="AAY847" s="120"/>
      <c r="AAZ847" s="120"/>
      <c r="ABA847" s="120"/>
      <c r="ABB847" s="120"/>
      <c r="ABC847" s="120"/>
      <c r="ABD847" s="120"/>
      <c r="ABE847" s="120"/>
      <c r="ABF847" s="120"/>
      <c r="ABG847" s="120"/>
      <c r="ABH847" s="120"/>
      <c r="ABI847" s="120"/>
      <c r="ABJ847" s="120"/>
      <c r="ABK847" s="120"/>
      <c r="ABL847" s="120"/>
      <c r="ABM847" s="120"/>
      <c r="ABN847" s="120"/>
      <c r="ABO847" s="120"/>
      <c r="ABP847" s="120"/>
      <c r="ABQ847" s="120"/>
      <c r="ABR847" s="120"/>
      <c r="ABS847" s="120"/>
      <c r="ABT847" s="120"/>
      <c r="ABU847" s="120"/>
      <c r="ABV847" s="120"/>
      <c r="ABW847" s="120"/>
      <c r="ABX847" s="120"/>
      <c r="ABY847" s="120"/>
      <c r="ABZ847" s="120"/>
      <c r="ACA847" s="120"/>
      <c r="ACB847" s="120"/>
      <c r="ACC847" s="120"/>
      <c r="ACD847" s="120"/>
      <c r="ACE847" s="120"/>
      <c r="ACF847" s="120"/>
      <c r="ACG847" s="120"/>
      <c r="ACH847" s="120"/>
      <c r="ACI847" s="120"/>
      <c r="ACJ847" s="120"/>
      <c r="ACK847" s="120"/>
      <c r="ACL847" s="120"/>
      <c r="ACM847" s="120"/>
      <c r="ACN847" s="120"/>
      <c r="ACO847" s="120"/>
      <c r="ACP847" s="120"/>
      <c r="ACQ847" s="120"/>
      <c r="ACR847" s="120"/>
      <c r="ACS847" s="120"/>
      <c r="ACT847" s="120"/>
      <c r="ACU847" s="120"/>
      <c r="ACV847" s="120"/>
      <c r="ACW847" s="120"/>
      <c r="ACX847" s="120"/>
      <c r="ACY847" s="120"/>
      <c r="ACZ847" s="120"/>
      <c r="ADA847" s="120"/>
      <c r="ADB847" s="120"/>
      <c r="ADC847" s="120"/>
      <c r="ADD847" s="120"/>
      <c r="ADE847" s="120"/>
      <c r="ADF847" s="120"/>
      <c r="ADG847" s="120"/>
      <c r="ADH847" s="120"/>
      <c r="ADI847" s="120"/>
      <c r="ADJ847" s="120"/>
      <c r="ADK847" s="120"/>
      <c r="ADL847" s="120"/>
      <c r="ADM847" s="120"/>
      <c r="ADN847" s="120"/>
      <c r="ADO847" s="120"/>
      <c r="ADP847" s="120"/>
      <c r="ADQ847" s="120"/>
      <c r="ADR847" s="120"/>
      <c r="ADS847" s="120"/>
      <c r="ADT847" s="120"/>
      <c r="ADU847" s="120"/>
      <c r="ADV847" s="120"/>
      <c r="ADW847" s="120"/>
      <c r="ADX847" s="120"/>
      <c r="ADY847" s="120"/>
      <c r="ADZ847" s="120"/>
      <c r="AEA847" s="120"/>
      <c r="AEB847" s="120"/>
      <c r="AEC847" s="120"/>
      <c r="AED847" s="120"/>
      <c r="AEE847" s="120"/>
      <c r="AEF847" s="120"/>
      <c r="AEG847" s="120"/>
      <c r="AEH847" s="120"/>
      <c r="AEI847" s="120"/>
      <c r="AEJ847" s="120"/>
      <c r="AEK847" s="120"/>
      <c r="AEL847" s="120"/>
      <c r="AEM847" s="120"/>
      <c r="AEN847" s="120"/>
      <c r="AEO847" s="120"/>
      <c r="AEP847" s="120"/>
      <c r="AEQ847" s="120"/>
      <c r="AER847" s="120"/>
      <c r="AES847" s="120"/>
      <c r="AET847" s="120"/>
      <c r="AEU847" s="120"/>
      <c r="AEV847" s="120"/>
      <c r="AEW847" s="120"/>
      <c r="AEX847" s="120"/>
      <c r="AEY847" s="120"/>
      <c r="AEZ847" s="120"/>
      <c r="AFA847" s="120"/>
      <c r="AFB847" s="120"/>
      <c r="AFC847" s="120"/>
      <c r="AFD847" s="120"/>
      <c r="AFE847" s="120"/>
      <c r="AFF847" s="120"/>
      <c r="AFG847" s="120"/>
      <c r="AFH847" s="120"/>
      <c r="AFI847" s="120"/>
      <c r="AFJ847" s="120"/>
      <c r="AFK847" s="120"/>
      <c r="AFL847" s="120"/>
      <c r="AFM847" s="120"/>
      <c r="AFN847" s="120"/>
      <c r="AFO847" s="120"/>
      <c r="AFP847" s="120"/>
      <c r="AFQ847" s="120"/>
      <c r="AFR847" s="120"/>
      <c r="AFS847" s="120"/>
      <c r="AFT847" s="120"/>
      <c r="AFU847" s="120"/>
      <c r="AFV847" s="120"/>
      <c r="AFW847" s="120"/>
      <c r="AFX847" s="120"/>
      <c r="AFY847" s="120"/>
      <c r="AFZ847" s="120"/>
      <c r="AGA847" s="120"/>
      <c r="AGB847" s="120"/>
      <c r="AGC847" s="120"/>
      <c r="AGD847" s="120"/>
      <c r="AGE847" s="120"/>
      <c r="AGF847" s="120"/>
      <c r="AGG847" s="120"/>
      <c r="AGH847" s="120"/>
      <c r="AGI847" s="120"/>
      <c r="AGJ847" s="120"/>
      <c r="AGK847" s="120"/>
      <c r="AGL847" s="120"/>
      <c r="AGM847" s="120"/>
      <c r="AGN847" s="120"/>
      <c r="AGO847" s="120"/>
      <c r="AGP847" s="120"/>
      <c r="AGQ847" s="120"/>
      <c r="AGR847" s="120"/>
      <c r="AGS847" s="120"/>
      <c r="AGT847" s="120"/>
      <c r="AGU847" s="120"/>
      <c r="AGV847" s="120"/>
      <c r="AGW847" s="120"/>
      <c r="AGX847" s="120"/>
      <c r="AGY847" s="120"/>
      <c r="AGZ847" s="120"/>
      <c r="AHA847" s="120"/>
      <c r="AHB847" s="120"/>
      <c r="AHC847" s="120"/>
      <c r="AHD847" s="120"/>
      <c r="AHE847" s="120"/>
      <c r="AHF847" s="120"/>
      <c r="AHG847" s="120"/>
      <c r="AHH847" s="120"/>
      <c r="AHI847" s="120"/>
      <c r="AHJ847" s="120"/>
      <c r="AHK847" s="120"/>
      <c r="AHL847" s="120"/>
      <c r="AHM847" s="120"/>
      <c r="AHN847" s="120"/>
      <c r="AHO847" s="120"/>
      <c r="AHP847" s="120"/>
      <c r="AHQ847" s="120"/>
      <c r="AHR847" s="120"/>
      <c r="AHS847" s="120"/>
      <c r="AHT847" s="120"/>
      <c r="AHU847" s="120"/>
      <c r="AHV847" s="120"/>
      <c r="AHW847" s="120"/>
      <c r="AHX847" s="120"/>
      <c r="AHY847" s="120"/>
      <c r="AHZ847" s="120"/>
      <c r="AIA847" s="120"/>
      <c r="AIB847" s="120"/>
      <c r="AIC847" s="120"/>
      <c r="AID847" s="120"/>
      <c r="AIE847" s="120"/>
      <c r="AIF847" s="120"/>
      <c r="AIG847" s="120"/>
      <c r="AIH847" s="120"/>
      <c r="AII847" s="120"/>
      <c r="AIJ847" s="120"/>
      <c r="AIK847" s="120"/>
      <c r="AIL847" s="120"/>
      <c r="AIM847" s="120"/>
      <c r="AIN847" s="120"/>
      <c r="AIO847" s="120"/>
      <c r="AIP847" s="120"/>
      <c r="AIQ847" s="120"/>
      <c r="AIR847" s="120"/>
      <c r="AIS847" s="120"/>
      <c r="AIT847" s="120"/>
      <c r="AIU847" s="120"/>
      <c r="AIV847" s="120"/>
      <c r="AIW847" s="120"/>
      <c r="AIX847" s="120"/>
      <c r="AIY847" s="120"/>
      <c r="AIZ847" s="120"/>
      <c r="AJA847" s="120"/>
      <c r="AJB847" s="120"/>
      <c r="AJC847" s="120"/>
      <c r="AJD847" s="120"/>
      <c r="AJE847" s="120"/>
      <c r="AJF847" s="120"/>
      <c r="AJG847" s="120"/>
      <c r="AJH847" s="120"/>
      <c r="AJI847" s="120"/>
      <c r="AJJ847" s="120"/>
      <c r="AJK847" s="120"/>
      <c r="AJL847" s="120"/>
      <c r="AJM847" s="120"/>
      <c r="AJN847" s="120"/>
      <c r="AJO847" s="120"/>
      <c r="AJP847" s="120"/>
      <c r="AJQ847" s="120"/>
      <c r="AJR847" s="120"/>
      <c r="AJS847" s="120"/>
      <c r="AJT847" s="120"/>
      <c r="AJU847" s="120"/>
      <c r="AJV847" s="120"/>
      <c r="AJW847" s="120"/>
      <c r="AJX847" s="120"/>
      <c r="AJY847" s="120"/>
      <c r="AJZ847" s="120"/>
      <c r="AKA847" s="120"/>
      <c r="AKB847" s="120"/>
      <c r="AKC847" s="120"/>
      <c r="AKD847" s="120"/>
      <c r="AKE847" s="120"/>
      <c r="AKF847" s="120"/>
      <c r="AKG847" s="120"/>
      <c r="AKH847" s="120"/>
      <c r="AKI847" s="120"/>
      <c r="AKJ847" s="120"/>
      <c r="AKK847" s="120"/>
      <c r="AKL847" s="120"/>
      <c r="AKM847" s="120"/>
      <c r="AKN847" s="120"/>
      <c r="AKO847" s="120"/>
      <c r="AKP847" s="120"/>
      <c r="AKQ847" s="120"/>
      <c r="AKR847" s="120"/>
      <c r="AKS847" s="120"/>
      <c r="AKT847" s="120"/>
      <c r="AKU847" s="120"/>
      <c r="AKV847" s="120"/>
      <c r="AKW847" s="120"/>
      <c r="AKX847" s="120"/>
      <c r="AKY847" s="120"/>
      <c r="AKZ847" s="120"/>
      <c r="ALA847" s="120"/>
      <c r="ALB847" s="120"/>
      <c r="ALC847" s="120"/>
      <c r="ALD847" s="120"/>
      <c r="ALE847" s="120"/>
      <c r="ALF847" s="120"/>
      <c r="ALG847" s="120"/>
      <c r="ALH847" s="120"/>
      <c r="ALI847" s="120"/>
      <c r="ALJ847" s="120"/>
      <c r="ALK847" s="120"/>
      <c r="ALL847" s="120"/>
      <c r="ALM847" s="120"/>
      <c r="ALN847" s="120"/>
      <c r="ALO847" s="120"/>
      <c r="ALP847" s="120"/>
      <c r="ALQ847" s="120"/>
      <c r="ALR847" s="120"/>
      <c r="ALS847" s="120"/>
      <c r="ALT847" s="120"/>
      <c r="ALU847" s="120"/>
      <c r="ALV847" s="120"/>
      <c r="ALW847" s="120"/>
      <c r="ALX847" s="120"/>
      <c r="ALY847" s="120"/>
      <c r="ALZ847" s="120"/>
      <c r="AMA847" s="120"/>
      <c r="AMB847" s="120"/>
      <c r="AMC847" s="120"/>
      <c r="AMD847" s="120"/>
      <c r="AME847" s="120"/>
      <c r="AMF847" s="120"/>
      <c r="AMG847" s="120"/>
      <c r="AMH847" s="120"/>
      <c r="AMI847" s="120"/>
      <c r="AMJ847" s="120"/>
      <c r="AMK847" s="120"/>
      <c r="AML847" s="120"/>
      <c r="AMM847" s="120"/>
      <c r="AMN847" s="120"/>
      <c r="AMO847" s="120"/>
      <c r="AMP847" s="120"/>
      <c r="AMQ847" s="120"/>
      <c r="AMR847" s="120"/>
      <c r="AMS847" s="120"/>
      <c r="AMT847" s="120"/>
      <c r="AMU847" s="120"/>
      <c r="AMV847" s="120"/>
      <c r="AMW847" s="120"/>
      <c r="AMX847" s="120"/>
      <c r="AMY847" s="120"/>
      <c r="AMZ847" s="120"/>
      <c r="ANA847" s="120"/>
      <c r="ANB847" s="120"/>
      <c r="ANC847" s="120"/>
      <c r="AND847" s="120"/>
      <c r="ANE847" s="120"/>
      <c r="ANF847" s="120"/>
      <c r="ANG847" s="120"/>
      <c r="ANH847" s="120"/>
      <c r="ANI847" s="120"/>
      <c r="ANJ847" s="120"/>
      <c r="ANK847" s="120"/>
      <c r="ANL847" s="120"/>
      <c r="ANM847" s="120"/>
      <c r="ANN847" s="120"/>
      <c r="ANO847" s="120"/>
      <c r="ANP847" s="120"/>
      <c r="ANQ847" s="120"/>
      <c r="ANR847" s="120"/>
      <c r="ANS847" s="120"/>
      <c r="ANT847" s="120"/>
      <c r="ANU847" s="120"/>
      <c r="ANV847" s="120"/>
      <c r="ANW847" s="120"/>
      <c r="ANX847" s="120"/>
      <c r="ANY847" s="120"/>
      <c r="ANZ847" s="120"/>
      <c r="AOA847" s="120"/>
      <c r="AOB847" s="120"/>
      <c r="AOC847" s="120"/>
      <c r="AOD847" s="120"/>
      <c r="AOE847" s="120"/>
      <c r="AOF847" s="120"/>
      <c r="AOG847" s="120"/>
      <c r="AOH847" s="120"/>
      <c r="AOI847" s="120"/>
      <c r="AOJ847" s="120"/>
      <c r="AOK847" s="120"/>
      <c r="AOL847" s="120"/>
      <c r="AOM847" s="120"/>
      <c r="AON847" s="120"/>
      <c r="AOO847" s="120"/>
      <c r="AOP847" s="120"/>
      <c r="AOQ847" s="120"/>
      <c r="AOR847" s="120"/>
      <c r="AOS847" s="120"/>
      <c r="AOT847" s="120"/>
      <c r="AOU847" s="120"/>
      <c r="AOV847" s="120"/>
      <c r="AOW847" s="120"/>
      <c r="AOX847" s="120"/>
      <c r="AOY847" s="120"/>
      <c r="AOZ847" s="120"/>
      <c r="APA847" s="120"/>
      <c r="APB847" s="120"/>
      <c r="APC847" s="120"/>
      <c r="APD847" s="120"/>
      <c r="APE847" s="120"/>
      <c r="APF847" s="120"/>
      <c r="APG847" s="120"/>
      <c r="APH847" s="120"/>
      <c r="API847" s="120"/>
      <c r="APJ847" s="120"/>
      <c r="APK847" s="120"/>
      <c r="APL847" s="120"/>
      <c r="APM847" s="120"/>
      <c r="APN847" s="120"/>
      <c r="APO847" s="120"/>
      <c r="APP847" s="120"/>
      <c r="APQ847" s="120"/>
      <c r="APR847" s="120"/>
      <c r="APS847" s="120"/>
      <c r="APT847" s="120"/>
      <c r="APU847" s="120"/>
      <c r="APV847" s="120"/>
      <c r="APW847" s="120"/>
      <c r="APX847" s="120"/>
      <c r="APY847" s="120"/>
      <c r="APZ847" s="120"/>
      <c r="AQA847" s="120"/>
      <c r="AQB847" s="120"/>
      <c r="AQC847" s="120"/>
      <c r="AQD847" s="120"/>
      <c r="AQE847" s="120"/>
      <c r="AQF847" s="120"/>
      <c r="AQG847" s="120"/>
      <c r="AQH847" s="120"/>
      <c r="AQI847" s="120"/>
      <c r="AQJ847" s="120"/>
      <c r="AQK847" s="120"/>
      <c r="AQL847" s="120"/>
      <c r="AQM847" s="120"/>
      <c r="AQN847" s="120"/>
      <c r="AQO847" s="120"/>
      <c r="AQP847" s="120"/>
      <c r="AQQ847" s="120"/>
      <c r="AQR847" s="120"/>
      <c r="AQS847" s="120"/>
      <c r="AQT847" s="120"/>
      <c r="AQU847" s="120"/>
      <c r="AQV847" s="120"/>
      <c r="AQW847" s="120"/>
      <c r="AQX847" s="120"/>
      <c r="AQY847" s="120"/>
      <c r="AQZ847" s="120"/>
      <c r="ARA847" s="120"/>
      <c r="ARB847" s="120"/>
      <c r="ARC847" s="120"/>
      <c r="ARD847" s="120"/>
      <c r="ARE847" s="120"/>
      <c r="ARF847" s="120"/>
      <c r="ARG847" s="120"/>
      <c r="ARH847" s="120"/>
      <c r="ARI847" s="120"/>
      <c r="ARJ847" s="120"/>
      <c r="ARK847" s="120"/>
      <c r="ARL847" s="120"/>
      <c r="ARM847" s="120"/>
      <c r="ARN847" s="120"/>
      <c r="ARO847" s="120"/>
      <c r="ARP847" s="120"/>
      <c r="ARQ847" s="120"/>
      <c r="ARR847" s="120"/>
      <c r="ARS847" s="120"/>
      <c r="ART847" s="120"/>
      <c r="ARU847" s="120"/>
      <c r="ARV847" s="120"/>
      <c r="ARW847" s="120"/>
      <c r="ARX847" s="120"/>
      <c r="ARY847" s="120"/>
      <c r="ARZ847" s="120"/>
      <c r="ASA847" s="120"/>
      <c r="ASB847" s="120"/>
      <c r="ASC847" s="120"/>
      <c r="ASD847" s="120"/>
      <c r="ASE847" s="120"/>
      <c r="ASF847" s="120"/>
      <c r="ASG847" s="120"/>
      <c r="ASH847" s="120"/>
      <c r="ASI847" s="120"/>
      <c r="ASJ847" s="120"/>
      <c r="ASK847" s="120"/>
      <c r="ASL847" s="120"/>
      <c r="ASM847" s="120"/>
      <c r="ASN847" s="120"/>
      <c r="ASO847" s="120"/>
      <c r="ASP847" s="120"/>
      <c r="ASQ847" s="120"/>
      <c r="ASR847" s="120"/>
      <c r="ASS847" s="120"/>
      <c r="AST847" s="120"/>
      <c r="ASU847" s="120"/>
      <c r="ASV847" s="120"/>
      <c r="ASW847" s="120"/>
      <c r="ASX847" s="120"/>
      <c r="ASY847" s="120"/>
      <c r="ASZ847" s="120"/>
      <c r="ATA847" s="120"/>
      <c r="ATB847" s="120"/>
      <c r="ATC847" s="120"/>
      <c r="ATD847" s="120"/>
      <c r="ATE847" s="120"/>
      <c r="ATF847" s="120"/>
      <c r="ATG847" s="120"/>
      <c r="ATH847" s="120"/>
      <c r="ATI847" s="120"/>
      <c r="ATJ847" s="120"/>
      <c r="ATK847" s="120"/>
      <c r="ATL847" s="120"/>
      <c r="ATM847" s="120"/>
      <c r="ATN847" s="120"/>
      <c r="ATO847" s="120"/>
      <c r="ATP847" s="120"/>
      <c r="ATQ847" s="120"/>
      <c r="ATR847" s="120"/>
      <c r="ATS847" s="120"/>
      <c r="ATT847" s="120"/>
      <c r="ATU847" s="120"/>
      <c r="ATV847" s="120"/>
      <c r="ATW847" s="120"/>
      <c r="ATX847" s="120"/>
      <c r="ATY847" s="120"/>
      <c r="ATZ847" s="120"/>
      <c r="AUA847" s="120"/>
      <c r="AUB847" s="120"/>
      <c r="AUC847" s="120"/>
      <c r="AUD847" s="120"/>
      <c r="AUE847" s="120"/>
      <c r="AUF847" s="120"/>
      <c r="AUG847" s="120"/>
      <c r="AUH847" s="120"/>
      <c r="AUI847" s="120"/>
      <c r="AUJ847" s="120"/>
      <c r="AUK847" s="120"/>
      <c r="AUL847" s="120"/>
      <c r="AUM847" s="120"/>
      <c r="AUN847" s="120"/>
      <c r="AUO847" s="120"/>
      <c r="AUP847" s="120"/>
      <c r="AUQ847" s="120"/>
      <c r="AUR847" s="120"/>
      <c r="AUS847" s="120"/>
      <c r="AUT847" s="120"/>
      <c r="AUU847" s="120"/>
      <c r="AUV847" s="120"/>
      <c r="AUW847" s="120"/>
      <c r="AUX847" s="120"/>
      <c r="AUY847" s="120"/>
      <c r="AUZ847" s="120"/>
      <c r="AVA847" s="120"/>
      <c r="AVB847" s="120"/>
      <c r="AVC847" s="120"/>
      <c r="AVD847" s="120"/>
      <c r="AVE847" s="120"/>
      <c r="AVF847" s="120"/>
      <c r="AVG847" s="120"/>
      <c r="AVH847" s="120"/>
      <c r="AVI847" s="120"/>
      <c r="AVJ847" s="120"/>
      <c r="AVK847" s="120"/>
      <c r="AVL847" s="120"/>
      <c r="AVM847" s="120"/>
      <c r="AVN847" s="120"/>
      <c r="AVO847" s="120"/>
      <c r="AVP847" s="120"/>
      <c r="AVQ847" s="120"/>
      <c r="AVR847" s="120"/>
      <c r="AVS847" s="120"/>
      <c r="AVT847" s="120"/>
      <c r="AVU847" s="120"/>
      <c r="AVV847" s="120"/>
      <c r="AVW847" s="120"/>
      <c r="AVX847" s="120"/>
      <c r="AVY847" s="120"/>
      <c r="AVZ847" s="120"/>
      <c r="AWA847" s="120"/>
      <c r="AWB847" s="120"/>
      <c r="AWC847" s="120"/>
      <c r="AWD847" s="120"/>
      <c r="AWE847" s="120"/>
      <c r="AWF847" s="120"/>
      <c r="AWG847" s="120"/>
      <c r="AWH847" s="120"/>
      <c r="AWI847" s="120"/>
      <c r="AWJ847" s="120"/>
      <c r="AWK847" s="120"/>
      <c r="AWL847" s="120"/>
      <c r="AWM847" s="120"/>
      <c r="AWN847" s="120"/>
      <c r="AWO847" s="120"/>
      <c r="AWP847" s="120"/>
      <c r="AWQ847" s="120"/>
      <c r="AWR847" s="120"/>
      <c r="AWS847" s="120"/>
      <c r="AWT847" s="120"/>
      <c r="AWU847" s="120"/>
      <c r="AWV847" s="120"/>
      <c r="AWW847" s="120"/>
      <c r="AWX847" s="120"/>
      <c r="AWY847" s="120"/>
      <c r="AWZ847" s="120"/>
      <c r="AXA847" s="120"/>
      <c r="AXB847" s="120"/>
      <c r="AXC847" s="120"/>
      <c r="AXD847" s="120"/>
      <c r="AXE847" s="120"/>
      <c r="AXF847" s="120"/>
      <c r="AXG847" s="120"/>
      <c r="AXH847" s="120"/>
      <c r="AXI847" s="120"/>
      <c r="AXJ847" s="120"/>
      <c r="AXK847" s="120"/>
      <c r="AXL847" s="120"/>
      <c r="AXM847" s="120"/>
      <c r="AXN847" s="120"/>
      <c r="AXO847" s="120"/>
      <c r="AXP847" s="120"/>
      <c r="AXQ847" s="120"/>
      <c r="AXR847" s="120"/>
      <c r="AXS847" s="120"/>
      <c r="AXT847" s="120"/>
      <c r="AXU847" s="120"/>
      <c r="AXV847" s="120"/>
      <c r="AXW847" s="120"/>
      <c r="AXX847" s="120"/>
      <c r="AXY847" s="120"/>
      <c r="AXZ847" s="120"/>
      <c r="AYA847" s="120"/>
      <c r="AYB847" s="120"/>
      <c r="AYC847" s="120"/>
      <c r="AYD847" s="120"/>
      <c r="AYE847" s="120"/>
      <c r="AYF847" s="120"/>
      <c r="AYG847" s="120"/>
      <c r="AYH847" s="120"/>
      <c r="AYI847" s="120"/>
      <c r="AYJ847" s="120"/>
      <c r="AYK847" s="120"/>
      <c r="AYL847" s="120"/>
      <c r="AYM847" s="120"/>
      <c r="AYN847" s="120"/>
      <c r="AYO847" s="120"/>
      <c r="AYP847" s="120"/>
      <c r="AYQ847" s="120"/>
      <c r="AYR847" s="120"/>
      <c r="AYS847" s="120"/>
      <c r="AYT847" s="120"/>
      <c r="AYU847" s="120"/>
      <c r="AYV847" s="120"/>
      <c r="AYW847" s="120"/>
      <c r="AYX847" s="120"/>
      <c r="AYY847" s="120"/>
      <c r="AYZ847" s="120"/>
      <c r="AZA847" s="120"/>
      <c r="AZB847" s="120"/>
      <c r="AZC847" s="120"/>
      <c r="AZD847" s="120"/>
      <c r="AZE847" s="120"/>
      <c r="AZF847" s="120"/>
      <c r="AZG847" s="120"/>
      <c r="AZH847" s="120"/>
      <c r="AZI847" s="120"/>
      <c r="AZJ847" s="120"/>
      <c r="AZK847" s="120"/>
      <c r="AZL847" s="120"/>
      <c r="AZM847" s="120"/>
      <c r="AZN847" s="120"/>
      <c r="AZO847" s="120"/>
      <c r="AZP847" s="120"/>
      <c r="AZQ847" s="120"/>
      <c r="AZR847" s="120"/>
      <c r="AZS847" s="120"/>
      <c r="AZT847" s="120"/>
      <c r="AZU847" s="120"/>
      <c r="AZV847" s="120"/>
      <c r="AZW847" s="120"/>
      <c r="AZX847" s="120"/>
      <c r="AZY847" s="120"/>
      <c r="AZZ847" s="120"/>
      <c r="BAA847" s="120"/>
      <c r="BAB847" s="120"/>
      <c r="BAC847" s="120"/>
      <c r="BAD847" s="120"/>
      <c r="BAE847" s="120"/>
      <c r="BAF847" s="120"/>
      <c r="BAG847" s="120"/>
      <c r="BAH847" s="120"/>
      <c r="BAI847" s="120"/>
      <c r="BAJ847" s="120"/>
      <c r="BAK847" s="120"/>
      <c r="BAL847" s="120"/>
      <c r="BAM847" s="120"/>
      <c r="BAN847" s="120"/>
      <c r="BAO847" s="120"/>
      <c r="BAP847" s="120"/>
      <c r="BAQ847" s="120"/>
      <c r="BAR847" s="120"/>
      <c r="BAS847" s="120"/>
      <c r="BAT847" s="120"/>
      <c r="BAU847" s="120"/>
      <c r="BAV847" s="120"/>
      <c r="BAW847" s="120"/>
      <c r="BAX847" s="120"/>
      <c r="BAY847" s="120"/>
      <c r="BAZ847" s="120"/>
      <c r="BBA847" s="120"/>
      <c r="BBB847" s="120"/>
      <c r="BBC847" s="120"/>
      <c r="BBD847" s="120"/>
      <c r="BBE847" s="120"/>
      <c r="BBF847" s="120"/>
      <c r="BBG847" s="120"/>
      <c r="BBH847" s="120"/>
      <c r="BBI847" s="120"/>
      <c r="BBJ847" s="120"/>
      <c r="BBK847" s="120"/>
      <c r="BBL847" s="120"/>
      <c r="BBM847" s="120"/>
      <c r="BBN847" s="120"/>
      <c r="BBO847" s="120"/>
      <c r="BBP847" s="120"/>
      <c r="BBQ847" s="120"/>
      <c r="BBR847" s="120"/>
      <c r="BBS847" s="120"/>
      <c r="BBT847" s="120"/>
      <c r="BBU847" s="120"/>
      <c r="BBV847" s="120"/>
      <c r="BBW847" s="120"/>
      <c r="BBX847" s="120"/>
      <c r="BBY847" s="120"/>
      <c r="BBZ847" s="120"/>
      <c r="BCA847" s="120"/>
      <c r="BCB847" s="120"/>
      <c r="BCC847" s="120"/>
      <c r="BCD847" s="120"/>
      <c r="BCE847" s="120"/>
      <c r="BCF847" s="120"/>
      <c r="BCG847" s="120"/>
      <c r="BCH847" s="120"/>
      <c r="BCI847" s="120"/>
      <c r="BCJ847" s="120"/>
      <c r="BCK847" s="120"/>
      <c r="BCL847" s="120"/>
      <c r="BCM847" s="120"/>
      <c r="BCN847" s="120"/>
      <c r="BCO847" s="120"/>
      <c r="BCP847" s="120"/>
      <c r="BCQ847" s="120"/>
      <c r="BCR847" s="120"/>
      <c r="BCS847" s="120"/>
      <c r="BCT847" s="120"/>
      <c r="BCU847" s="120"/>
      <c r="BCV847" s="120"/>
      <c r="BCW847" s="120"/>
      <c r="BCX847" s="120"/>
      <c r="BCY847" s="120"/>
      <c r="BCZ847" s="120"/>
      <c r="BDA847" s="120"/>
      <c r="BDB847" s="120"/>
      <c r="BDC847" s="120"/>
      <c r="BDD847" s="120"/>
      <c r="BDE847" s="120"/>
      <c r="BDF847" s="120"/>
      <c r="BDG847" s="120"/>
      <c r="BDH847" s="120"/>
      <c r="BDI847" s="120"/>
      <c r="BDJ847" s="120"/>
      <c r="BDK847" s="120"/>
      <c r="BDL847" s="120"/>
      <c r="BDM847" s="120"/>
      <c r="BDN847" s="120"/>
      <c r="BDO847" s="120"/>
      <c r="BDP847" s="120"/>
      <c r="BDQ847" s="120"/>
      <c r="BDR847" s="120"/>
      <c r="BDS847" s="120"/>
      <c r="BDT847" s="120"/>
      <c r="BDU847" s="120"/>
      <c r="BDV847" s="120"/>
      <c r="BDW847" s="120"/>
      <c r="BDX847" s="120"/>
      <c r="BDY847" s="120"/>
      <c r="BDZ847" s="120"/>
      <c r="BEA847" s="120"/>
      <c r="BEB847" s="120"/>
      <c r="BEC847" s="120"/>
      <c r="BED847" s="120"/>
      <c r="BEE847" s="120"/>
      <c r="BEF847" s="120"/>
      <c r="BEG847" s="120"/>
      <c r="BEH847" s="120"/>
      <c r="BEI847" s="120"/>
      <c r="BEJ847" s="120"/>
      <c r="BEK847" s="120"/>
      <c r="BEL847" s="120"/>
      <c r="BEM847" s="120"/>
      <c r="BEN847" s="120"/>
      <c r="BEO847" s="120"/>
      <c r="BEP847" s="120"/>
      <c r="BEQ847" s="120"/>
      <c r="BER847" s="120"/>
      <c r="BES847" s="120"/>
      <c r="BET847" s="120"/>
      <c r="BEU847" s="120"/>
      <c r="BEV847" s="120"/>
      <c r="BEW847" s="120"/>
      <c r="BEX847" s="120"/>
      <c r="BEY847" s="120"/>
      <c r="BEZ847" s="120"/>
      <c r="BFA847" s="120"/>
      <c r="BFB847" s="120"/>
      <c r="BFC847" s="120"/>
      <c r="BFD847" s="120"/>
      <c r="BFE847" s="120"/>
      <c r="BFF847" s="120"/>
      <c r="BFG847" s="120"/>
      <c r="BFH847" s="120"/>
      <c r="BFI847" s="120"/>
      <c r="BFJ847" s="120"/>
      <c r="BFK847" s="120"/>
      <c r="BFL847" s="120"/>
      <c r="BFM847" s="120"/>
      <c r="BFN847" s="120"/>
      <c r="BFO847" s="120"/>
      <c r="BFP847" s="120"/>
      <c r="BFQ847" s="120"/>
      <c r="BFR847" s="120"/>
      <c r="BFS847" s="120"/>
      <c r="BFT847" s="120"/>
      <c r="BFU847" s="120"/>
      <c r="BFV847" s="120"/>
      <c r="BFW847" s="120"/>
      <c r="BFX847" s="120"/>
      <c r="BFY847" s="120"/>
      <c r="BFZ847" s="120"/>
      <c r="BGA847" s="120"/>
      <c r="BGB847" s="120"/>
      <c r="BGC847" s="120"/>
      <c r="BGD847" s="120"/>
      <c r="BGE847" s="120"/>
      <c r="BGF847" s="120"/>
      <c r="BGG847" s="120"/>
      <c r="BGH847" s="120"/>
      <c r="BGI847" s="120"/>
      <c r="BGJ847" s="120"/>
      <c r="BGK847" s="120"/>
      <c r="BGL847" s="120"/>
      <c r="BGM847" s="120"/>
      <c r="BGN847" s="120"/>
      <c r="BGO847" s="120"/>
      <c r="BGP847" s="120"/>
      <c r="BGQ847" s="120"/>
      <c r="BGR847" s="120"/>
      <c r="BGS847" s="120"/>
      <c r="BGT847" s="120"/>
      <c r="BGU847" s="120"/>
      <c r="BGV847" s="120"/>
      <c r="BGW847" s="120"/>
      <c r="BGX847" s="120"/>
      <c r="BGY847" s="120"/>
      <c r="BGZ847" s="120"/>
      <c r="BHA847" s="120"/>
      <c r="BHB847" s="120"/>
      <c r="BHC847" s="120"/>
      <c r="BHD847" s="120"/>
      <c r="BHE847" s="120"/>
      <c r="BHF847" s="120"/>
      <c r="BHG847" s="120"/>
      <c r="BHH847" s="120"/>
      <c r="BHI847" s="120"/>
      <c r="BHJ847" s="120"/>
      <c r="BHK847" s="120"/>
      <c r="BHL847" s="120"/>
      <c r="BHM847" s="120"/>
      <c r="BHN847" s="120"/>
      <c r="BHO847" s="120"/>
      <c r="BHP847" s="120"/>
      <c r="BHQ847" s="120"/>
      <c r="BHR847" s="120"/>
      <c r="BHS847" s="120"/>
      <c r="BHT847" s="120"/>
      <c r="BHU847" s="120"/>
      <c r="BHV847" s="120"/>
      <c r="BHW847" s="120"/>
      <c r="BHX847" s="120"/>
      <c r="BHY847" s="120"/>
      <c r="BHZ847" s="120"/>
      <c r="BIA847" s="120"/>
      <c r="BIB847" s="120"/>
      <c r="BIC847" s="120"/>
      <c r="BID847" s="120"/>
      <c r="BIE847" s="120"/>
      <c r="BIF847" s="120"/>
      <c r="BIG847" s="120"/>
      <c r="BIH847" s="120"/>
      <c r="BII847" s="120"/>
      <c r="BIJ847" s="120"/>
      <c r="BIK847" s="120"/>
      <c r="BIL847" s="120"/>
      <c r="BIM847" s="120"/>
      <c r="BIN847" s="120"/>
      <c r="BIO847" s="120"/>
      <c r="BIP847" s="120"/>
      <c r="BIQ847" s="120"/>
      <c r="BIR847" s="120"/>
      <c r="BIS847" s="120"/>
      <c r="BIT847" s="120"/>
      <c r="BIU847" s="120"/>
      <c r="BIV847" s="120"/>
      <c r="BIW847" s="120"/>
      <c r="BIX847" s="120"/>
      <c r="BIY847" s="120"/>
      <c r="BIZ847" s="120"/>
      <c r="BJA847" s="120"/>
      <c r="BJB847" s="120"/>
      <c r="BJC847" s="120"/>
      <c r="BJD847" s="120"/>
      <c r="BJE847" s="120"/>
      <c r="BJF847" s="120"/>
      <c r="BJG847" s="120"/>
      <c r="BJH847" s="120"/>
      <c r="BJI847" s="120"/>
      <c r="BJJ847" s="120"/>
      <c r="BJK847" s="120"/>
      <c r="BJL847" s="120"/>
      <c r="BJM847" s="120"/>
      <c r="BJN847" s="120"/>
      <c r="BJO847" s="120"/>
      <c r="BJP847" s="120"/>
      <c r="BJQ847" s="120"/>
      <c r="BJR847" s="120"/>
      <c r="BJS847" s="120"/>
      <c r="BJT847" s="120"/>
      <c r="BJU847" s="120"/>
      <c r="BJV847" s="120"/>
      <c r="BJW847" s="120"/>
      <c r="BJX847" s="120"/>
      <c r="BJY847" s="120"/>
      <c r="BJZ847" s="120"/>
      <c r="BKA847" s="120"/>
      <c r="BKB847" s="120"/>
      <c r="BKC847" s="120"/>
      <c r="BKD847" s="120"/>
      <c r="BKE847" s="120"/>
      <c r="BKF847" s="120"/>
      <c r="BKG847" s="120"/>
      <c r="BKH847" s="120"/>
      <c r="BKI847" s="120"/>
      <c r="BKJ847" s="120"/>
      <c r="BKK847" s="120"/>
      <c r="BKL847" s="120"/>
      <c r="BKM847" s="120"/>
      <c r="BKN847" s="120"/>
      <c r="BKO847" s="120"/>
      <c r="BKP847" s="120"/>
      <c r="BKQ847" s="120"/>
      <c r="BKR847" s="120"/>
      <c r="BKS847" s="120"/>
      <c r="BKT847" s="120"/>
      <c r="BKU847" s="120"/>
      <c r="BKV847" s="120"/>
      <c r="BKW847" s="120"/>
      <c r="BKX847" s="120"/>
      <c r="BKY847" s="120"/>
      <c r="BKZ847" s="120"/>
      <c r="BLA847" s="120"/>
      <c r="BLB847" s="120"/>
      <c r="BLC847" s="120"/>
      <c r="BLD847" s="120"/>
      <c r="BLE847" s="120"/>
      <c r="BLF847" s="120"/>
      <c r="BLG847" s="120"/>
      <c r="BLH847" s="120"/>
      <c r="BLI847" s="120"/>
      <c r="BLJ847" s="120"/>
      <c r="BLK847" s="120"/>
      <c r="BLL847" s="120"/>
      <c r="BLM847" s="120"/>
      <c r="BLN847" s="120"/>
      <c r="BLO847" s="120"/>
      <c r="BLP847" s="120"/>
      <c r="BLQ847" s="120"/>
      <c r="BLR847" s="120"/>
      <c r="BLS847" s="120"/>
      <c r="BLT847" s="120"/>
      <c r="BLU847" s="120"/>
      <c r="BLV847" s="120"/>
      <c r="BLW847" s="120"/>
      <c r="BLX847" s="120"/>
      <c r="BLY847" s="120"/>
      <c r="BLZ847" s="120"/>
      <c r="BMA847" s="120"/>
      <c r="BMB847" s="120"/>
      <c r="BMC847" s="120"/>
      <c r="BMD847" s="120"/>
      <c r="BME847" s="120"/>
      <c r="BMF847" s="120"/>
      <c r="BMG847" s="120"/>
      <c r="BMH847" s="120"/>
      <c r="BMI847" s="120"/>
      <c r="BMJ847" s="120"/>
      <c r="BMK847" s="120"/>
      <c r="BML847" s="120"/>
      <c r="BMM847" s="120"/>
      <c r="BMN847" s="120"/>
      <c r="BMO847" s="120"/>
      <c r="BMP847" s="120"/>
      <c r="BMQ847" s="120"/>
      <c r="BMR847" s="120"/>
      <c r="BMS847" s="120"/>
      <c r="BMT847" s="120"/>
      <c r="BMU847" s="120"/>
      <c r="BMV847" s="120"/>
      <c r="BMW847" s="120"/>
      <c r="BMX847" s="120"/>
      <c r="BMY847" s="120"/>
      <c r="BMZ847" s="120"/>
      <c r="BNA847" s="120"/>
      <c r="BNB847" s="120"/>
      <c r="BNC847" s="120"/>
      <c r="BND847" s="120"/>
      <c r="BNE847" s="120"/>
      <c r="BNF847" s="120"/>
      <c r="BNG847" s="120"/>
      <c r="BNH847" s="120"/>
      <c r="BNI847" s="120"/>
      <c r="BNJ847" s="120"/>
      <c r="BNK847" s="120"/>
      <c r="BNL847" s="120"/>
      <c r="BNM847" s="120"/>
      <c r="BNN847" s="120"/>
      <c r="BNO847" s="120"/>
      <c r="BNP847" s="120"/>
      <c r="BNQ847" s="120"/>
      <c r="BNR847" s="120"/>
      <c r="BNS847" s="120"/>
      <c r="BNT847" s="120"/>
      <c r="BNU847" s="120"/>
      <c r="BNV847" s="120"/>
      <c r="BNW847" s="120"/>
      <c r="BNX847" s="120"/>
      <c r="BNY847" s="120"/>
      <c r="BNZ847" s="120"/>
      <c r="BOA847" s="120"/>
      <c r="BOB847" s="120"/>
      <c r="BOC847" s="120"/>
      <c r="BOD847" s="120"/>
      <c r="BOE847" s="120"/>
      <c r="BOF847" s="120"/>
      <c r="BOG847" s="120"/>
      <c r="BOH847" s="120"/>
      <c r="BOI847" s="120"/>
      <c r="BOJ847" s="120"/>
      <c r="BOK847" s="120"/>
      <c r="BOL847" s="120"/>
      <c r="BOM847" s="120"/>
      <c r="BON847" s="120"/>
      <c r="BOO847" s="120"/>
      <c r="BOP847" s="120"/>
      <c r="BOQ847" s="120"/>
      <c r="BOR847" s="120"/>
      <c r="BOS847" s="120"/>
      <c r="BOT847" s="120"/>
      <c r="BOU847" s="120"/>
      <c r="BOV847" s="120"/>
      <c r="BOW847" s="120"/>
      <c r="BOX847" s="120"/>
      <c r="BOY847" s="120"/>
      <c r="BOZ847" s="120"/>
      <c r="BPA847" s="120"/>
      <c r="BPB847" s="120"/>
      <c r="BPC847" s="120"/>
      <c r="BPD847" s="120"/>
      <c r="BPE847" s="120"/>
      <c r="BPF847" s="120"/>
      <c r="BPG847" s="120"/>
      <c r="BPH847" s="120"/>
      <c r="BPI847" s="120"/>
      <c r="BPJ847" s="120"/>
      <c r="BPK847" s="120"/>
      <c r="BPL847" s="120"/>
      <c r="BPM847" s="120"/>
      <c r="BPN847" s="120"/>
      <c r="BPO847" s="120"/>
      <c r="BPP847" s="120"/>
      <c r="BPQ847" s="120"/>
      <c r="BPR847" s="120"/>
      <c r="BPS847" s="120"/>
      <c r="BPT847" s="120"/>
      <c r="BPU847" s="120"/>
      <c r="BPV847" s="120"/>
      <c r="BPW847" s="120"/>
      <c r="BPX847" s="120"/>
      <c r="BPY847" s="120"/>
      <c r="BPZ847" s="120"/>
      <c r="BQA847" s="120"/>
      <c r="BQB847" s="120"/>
      <c r="BQC847" s="120"/>
      <c r="BQD847" s="120"/>
      <c r="BQE847" s="120"/>
      <c r="BQF847" s="120"/>
      <c r="BQG847" s="120"/>
      <c r="BQH847" s="120"/>
      <c r="BQI847" s="120"/>
      <c r="BQJ847" s="120"/>
      <c r="BQK847" s="120"/>
      <c r="BQL847" s="120"/>
      <c r="BQM847" s="120"/>
      <c r="BQN847" s="120"/>
      <c r="BQO847" s="120"/>
      <c r="BQP847" s="120"/>
      <c r="BQQ847" s="120"/>
      <c r="BQR847" s="120"/>
      <c r="BQS847" s="120"/>
      <c r="BQT847" s="120"/>
      <c r="BQU847" s="120"/>
      <c r="BQV847" s="120"/>
      <c r="BQW847" s="120"/>
      <c r="BQX847" s="120"/>
      <c r="BQY847" s="120"/>
      <c r="BQZ847" s="120"/>
      <c r="BRA847" s="120"/>
      <c r="BRB847" s="120"/>
      <c r="BRC847" s="120"/>
      <c r="BRD847" s="120"/>
      <c r="BRE847" s="120"/>
      <c r="BRF847" s="120"/>
      <c r="BRG847" s="120"/>
      <c r="BRH847" s="120"/>
      <c r="BRI847" s="120"/>
      <c r="BRJ847" s="120"/>
      <c r="BRK847" s="120"/>
      <c r="BRL847" s="120"/>
      <c r="BRM847" s="120"/>
      <c r="BRN847" s="120"/>
      <c r="BRO847" s="120"/>
      <c r="BRP847" s="120"/>
      <c r="BRQ847" s="120"/>
      <c r="BRR847" s="120"/>
      <c r="BRS847" s="120"/>
      <c r="BRT847" s="120"/>
      <c r="BRU847" s="120"/>
      <c r="BRV847" s="120"/>
      <c r="BRW847" s="120"/>
      <c r="BRX847" s="120"/>
      <c r="BRY847" s="120"/>
      <c r="BRZ847" s="120"/>
      <c r="BSA847" s="120"/>
      <c r="BSB847" s="120"/>
      <c r="BSC847" s="120"/>
      <c r="BSD847" s="120"/>
      <c r="BSE847" s="120"/>
      <c r="BSF847" s="120"/>
      <c r="BSG847" s="120"/>
      <c r="BSH847" s="120"/>
      <c r="BSI847" s="120"/>
      <c r="BSJ847" s="120"/>
      <c r="BSK847" s="120"/>
      <c r="BSL847" s="120"/>
      <c r="BSM847" s="120"/>
      <c r="BSN847" s="120"/>
      <c r="BSO847" s="120"/>
      <c r="BSP847" s="120"/>
      <c r="BSQ847" s="120"/>
      <c r="BSR847" s="120"/>
      <c r="BSS847" s="120"/>
      <c r="BST847" s="120"/>
      <c r="BSU847" s="120"/>
      <c r="BSV847" s="120"/>
      <c r="BSW847" s="120"/>
      <c r="BSX847" s="120"/>
      <c r="BSY847" s="120"/>
      <c r="BSZ847" s="120"/>
      <c r="BTA847" s="120"/>
      <c r="BTB847" s="120"/>
      <c r="BTC847" s="120"/>
      <c r="BTD847" s="120"/>
      <c r="BTE847" s="120"/>
      <c r="BTF847" s="120"/>
      <c r="BTG847" s="120"/>
      <c r="BTH847" s="120"/>
      <c r="BTI847" s="120"/>
      <c r="BTJ847" s="120"/>
      <c r="BTK847" s="120"/>
      <c r="BTL847" s="120"/>
      <c r="BTM847" s="120"/>
      <c r="BTN847" s="120"/>
      <c r="BTO847" s="120"/>
      <c r="BTP847" s="120"/>
      <c r="BTQ847" s="120"/>
      <c r="BTR847" s="120"/>
      <c r="BTS847" s="120"/>
      <c r="BTT847" s="120"/>
      <c r="BTU847" s="120"/>
      <c r="BTV847" s="120"/>
      <c r="BTW847" s="120"/>
      <c r="BTX847" s="120"/>
      <c r="BTY847" s="120"/>
      <c r="BTZ847" s="120"/>
      <c r="BUA847" s="120"/>
      <c r="BUB847" s="120"/>
      <c r="BUC847" s="120"/>
      <c r="BUD847" s="120"/>
      <c r="BUE847" s="120"/>
      <c r="BUF847" s="120"/>
      <c r="BUG847" s="120"/>
      <c r="BUH847" s="120"/>
      <c r="BUI847" s="120"/>
      <c r="BUJ847" s="120"/>
      <c r="BUK847" s="120"/>
      <c r="BUL847" s="120"/>
      <c r="BUM847" s="120"/>
      <c r="BUN847" s="120"/>
      <c r="BUO847" s="120"/>
      <c r="BUP847" s="120"/>
      <c r="BUQ847" s="120"/>
      <c r="BUR847" s="120"/>
      <c r="BUS847" s="120"/>
      <c r="BUT847" s="120"/>
      <c r="BUU847" s="120"/>
      <c r="BUV847" s="120"/>
      <c r="BUW847" s="120"/>
      <c r="BUX847" s="120"/>
      <c r="BUY847" s="120"/>
      <c r="BUZ847" s="120"/>
      <c r="BVA847" s="120"/>
      <c r="BVB847" s="120"/>
      <c r="BVC847" s="120"/>
      <c r="BVD847" s="120"/>
      <c r="BVE847" s="120"/>
      <c r="BVF847" s="120"/>
      <c r="BVG847" s="120"/>
      <c r="BVH847" s="120"/>
      <c r="BVI847" s="120"/>
      <c r="BVJ847" s="120"/>
      <c r="BVK847" s="120"/>
      <c r="BVL847" s="120"/>
      <c r="BVM847" s="120"/>
      <c r="BVN847" s="120"/>
      <c r="BVO847" s="120"/>
      <c r="BVP847" s="120"/>
      <c r="BVQ847" s="120"/>
      <c r="BVR847" s="120"/>
      <c r="BVS847" s="120"/>
      <c r="BVT847" s="120"/>
      <c r="BVU847" s="120"/>
      <c r="BVV847" s="120"/>
      <c r="BVW847" s="120"/>
      <c r="BVX847" s="120"/>
      <c r="BVY847" s="120"/>
      <c r="BVZ847" s="120"/>
      <c r="BWA847" s="120"/>
      <c r="BWB847" s="120"/>
      <c r="BWC847" s="120"/>
      <c r="BWD847" s="120"/>
      <c r="BWE847" s="120"/>
      <c r="BWF847" s="120"/>
      <c r="BWG847" s="120"/>
      <c r="BWH847" s="120"/>
      <c r="BWI847" s="120"/>
      <c r="BWJ847" s="120"/>
      <c r="BWK847" s="120"/>
      <c r="BWL847" s="120"/>
      <c r="BWM847" s="120"/>
      <c r="BWN847" s="120"/>
      <c r="BWO847" s="120"/>
      <c r="BWP847" s="120"/>
      <c r="BWQ847" s="120"/>
      <c r="BWR847" s="120"/>
      <c r="BWS847" s="120"/>
      <c r="BWT847" s="120"/>
      <c r="BWU847" s="120"/>
      <c r="BWV847" s="120"/>
      <c r="BWW847" s="120"/>
      <c r="BWX847" s="120"/>
      <c r="BWY847" s="120"/>
      <c r="BWZ847" s="120"/>
      <c r="BXA847" s="120"/>
      <c r="BXB847" s="120"/>
      <c r="BXC847" s="120"/>
      <c r="BXD847" s="120"/>
      <c r="BXE847" s="120"/>
      <c r="BXF847" s="120"/>
      <c r="BXG847" s="120"/>
      <c r="BXH847" s="120"/>
      <c r="BXI847" s="120"/>
      <c r="BXJ847" s="120"/>
      <c r="BXK847" s="120"/>
      <c r="BXL847" s="120"/>
      <c r="BXM847" s="120"/>
      <c r="BXN847" s="120"/>
      <c r="BXO847" s="120"/>
      <c r="BXP847" s="120"/>
      <c r="BXQ847" s="120"/>
      <c r="BXR847" s="120"/>
      <c r="BXS847" s="120"/>
      <c r="BXT847" s="120"/>
      <c r="BXU847" s="120"/>
      <c r="BXV847" s="120"/>
      <c r="BXW847" s="120"/>
      <c r="BXX847" s="120"/>
      <c r="BXY847" s="120"/>
      <c r="BXZ847" s="120"/>
      <c r="BYA847" s="120"/>
      <c r="BYB847" s="120"/>
      <c r="BYC847" s="120"/>
      <c r="BYD847" s="120"/>
      <c r="BYE847" s="120"/>
      <c r="BYF847" s="120"/>
      <c r="BYG847" s="120"/>
      <c r="BYH847" s="120"/>
      <c r="BYI847" s="120"/>
      <c r="BYJ847" s="120"/>
      <c r="BYK847" s="120"/>
      <c r="BYL847" s="120"/>
      <c r="BYM847" s="120"/>
      <c r="BYN847" s="120"/>
      <c r="BYO847" s="120"/>
      <c r="BYP847" s="120"/>
      <c r="BYQ847" s="120"/>
      <c r="BYR847" s="120"/>
      <c r="BYS847" s="120"/>
      <c r="BYT847" s="120"/>
      <c r="BYU847" s="120"/>
      <c r="BYV847" s="120"/>
      <c r="BYW847" s="120"/>
      <c r="BYX847" s="120"/>
      <c r="BYY847" s="120"/>
      <c r="BYZ847" s="120"/>
      <c r="BZA847" s="120"/>
      <c r="BZB847" s="120"/>
      <c r="BZC847" s="120"/>
      <c r="BZD847" s="120"/>
      <c r="BZE847" s="120"/>
      <c r="BZF847" s="120"/>
      <c r="BZG847" s="120"/>
      <c r="BZH847" s="120"/>
      <c r="BZI847" s="120"/>
      <c r="BZJ847" s="120"/>
      <c r="BZK847" s="120"/>
      <c r="BZL847" s="120"/>
      <c r="BZM847" s="120"/>
      <c r="BZN847" s="120"/>
      <c r="BZO847" s="120"/>
      <c r="BZP847" s="120"/>
      <c r="BZQ847" s="120"/>
      <c r="BZR847" s="120"/>
      <c r="BZS847" s="120"/>
      <c r="BZT847" s="120"/>
      <c r="BZU847" s="120"/>
      <c r="BZV847" s="120"/>
      <c r="BZW847" s="120"/>
      <c r="BZX847" s="120"/>
      <c r="BZY847" s="120"/>
      <c r="BZZ847" s="120"/>
      <c r="CAA847" s="120"/>
      <c r="CAB847" s="120"/>
      <c r="CAC847" s="120"/>
      <c r="CAD847" s="120"/>
      <c r="CAE847" s="120"/>
      <c r="CAF847" s="120"/>
      <c r="CAG847" s="120"/>
      <c r="CAH847" s="120"/>
      <c r="CAI847" s="120"/>
      <c r="CAJ847" s="120"/>
      <c r="CAK847" s="120"/>
      <c r="CAL847" s="120"/>
      <c r="CAM847" s="120"/>
      <c r="CAN847" s="120"/>
      <c r="CAO847" s="120"/>
      <c r="CAP847" s="120"/>
      <c r="CAQ847" s="120"/>
      <c r="CAR847" s="120"/>
      <c r="CAS847" s="120"/>
      <c r="CAT847" s="120"/>
      <c r="CAU847" s="120"/>
      <c r="CAV847" s="120"/>
      <c r="CAW847" s="120"/>
      <c r="CAX847" s="120"/>
      <c r="CAY847" s="120"/>
      <c r="CAZ847" s="120"/>
      <c r="CBA847" s="120"/>
      <c r="CBB847" s="120"/>
      <c r="CBC847" s="120"/>
      <c r="CBD847" s="120"/>
      <c r="CBE847" s="120"/>
      <c r="CBF847" s="120"/>
      <c r="CBG847" s="120"/>
      <c r="CBH847" s="120"/>
      <c r="CBI847" s="120"/>
      <c r="CBJ847" s="120"/>
      <c r="CBK847" s="120"/>
      <c r="CBL847" s="120"/>
      <c r="CBM847" s="120"/>
      <c r="CBN847" s="120"/>
      <c r="CBO847" s="120"/>
      <c r="CBP847" s="120"/>
      <c r="CBQ847" s="120"/>
      <c r="CBR847" s="120"/>
      <c r="CBS847" s="120"/>
      <c r="CBT847" s="120"/>
      <c r="CBU847" s="120"/>
      <c r="CBV847" s="120"/>
      <c r="CBW847" s="120"/>
      <c r="CBX847" s="120"/>
      <c r="CBY847" s="120"/>
      <c r="CBZ847" s="120"/>
      <c r="CCA847" s="120"/>
      <c r="CCB847" s="120"/>
      <c r="CCC847" s="120"/>
      <c r="CCD847" s="120"/>
      <c r="CCE847" s="120"/>
      <c r="CCF847" s="120"/>
      <c r="CCG847" s="120"/>
      <c r="CCH847" s="120"/>
      <c r="CCI847" s="120"/>
      <c r="CCJ847" s="120"/>
      <c r="CCK847" s="120"/>
      <c r="CCL847" s="120"/>
      <c r="CCM847" s="120"/>
      <c r="CCN847" s="120"/>
      <c r="CCO847" s="120"/>
      <c r="CCP847" s="120"/>
      <c r="CCQ847" s="120"/>
      <c r="CCR847" s="120"/>
      <c r="CCS847" s="120"/>
      <c r="CCT847" s="120"/>
      <c r="CCU847" s="120"/>
      <c r="CCV847" s="120"/>
      <c r="CCW847" s="120"/>
      <c r="CCX847" s="120"/>
      <c r="CCY847" s="120"/>
      <c r="CCZ847" s="120"/>
      <c r="CDA847" s="120"/>
      <c r="CDB847" s="120"/>
      <c r="CDC847" s="120"/>
      <c r="CDD847" s="120"/>
      <c r="CDE847" s="120"/>
      <c r="CDF847" s="120"/>
      <c r="CDG847" s="120"/>
      <c r="CDH847" s="120"/>
      <c r="CDI847" s="120"/>
      <c r="CDJ847" s="120"/>
      <c r="CDK847" s="120"/>
      <c r="CDL847" s="120"/>
      <c r="CDM847" s="120"/>
      <c r="CDN847" s="120"/>
      <c r="CDO847" s="120"/>
      <c r="CDP847" s="120"/>
      <c r="CDQ847" s="120"/>
      <c r="CDR847" s="120"/>
      <c r="CDS847" s="120"/>
      <c r="CDT847" s="120"/>
      <c r="CDU847" s="120"/>
      <c r="CDV847" s="120"/>
      <c r="CDW847" s="120"/>
      <c r="CDX847" s="120"/>
      <c r="CDY847" s="120"/>
      <c r="CDZ847" s="120"/>
      <c r="CEA847" s="120"/>
      <c r="CEB847" s="120"/>
      <c r="CEC847" s="120"/>
      <c r="CED847" s="120"/>
      <c r="CEE847" s="120"/>
      <c r="CEF847" s="120"/>
      <c r="CEG847" s="120"/>
      <c r="CEH847" s="120"/>
      <c r="CEI847" s="120"/>
      <c r="CEJ847" s="120"/>
      <c r="CEK847" s="120"/>
      <c r="CEL847" s="120"/>
      <c r="CEM847" s="120"/>
      <c r="CEN847" s="120"/>
      <c r="CEO847" s="120"/>
      <c r="CEP847" s="120"/>
      <c r="CEQ847" s="120"/>
      <c r="CER847" s="120"/>
      <c r="CES847" s="120"/>
      <c r="CET847" s="120"/>
      <c r="CEU847" s="120"/>
      <c r="CEV847" s="120"/>
      <c r="CEW847" s="120"/>
      <c r="CEX847" s="120"/>
      <c r="CEY847" s="120"/>
      <c r="CEZ847" s="120"/>
      <c r="CFA847" s="120"/>
      <c r="CFB847" s="120"/>
      <c r="CFC847" s="120"/>
      <c r="CFD847" s="120"/>
      <c r="CFE847" s="120"/>
      <c r="CFF847" s="120"/>
      <c r="CFG847" s="120"/>
      <c r="CFH847" s="120"/>
      <c r="CFI847" s="120"/>
      <c r="CFJ847" s="120"/>
      <c r="CFK847" s="120"/>
      <c r="CFL847" s="120"/>
      <c r="CFM847" s="120"/>
      <c r="CFN847" s="120"/>
      <c r="CFO847" s="120"/>
      <c r="CFP847" s="120"/>
      <c r="CFQ847" s="120"/>
      <c r="CFR847" s="120"/>
      <c r="CFS847" s="120"/>
      <c r="CFT847" s="120"/>
      <c r="CFU847" s="120"/>
      <c r="CFV847" s="120"/>
      <c r="CFW847" s="120"/>
      <c r="CFX847" s="120"/>
      <c r="CFY847" s="120"/>
      <c r="CFZ847" s="120"/>
      <c r="CGA847" s="120"/>
      <c r="CGB847" s="120"/>
      <c r="CGC847" s="120"/>
      <c r="CGD847" s="120"/>
      <c r="CGE847" s="120"/>
      <c r="CGF847" s="120"/>
      <c r="CGG847" s="120"/>
      <c r="CGH847" s="120"/>
      <c r="CGI847" s="120"/>
      <c r="CGJ847" s="120"/>
      <c r="CGK847" s="120"/>
      <c r="CGL847" s="120"/>
      <c r="CGM847" s="120"/>
      <c r="CGN847" s="120"/>
      <c r="CGO847" s="120"/>
      <c r="CGP847" s="120"/>
      <c r="CGQ847" s="120"/>
      <c r="CGR847" s="120"/>
      <c r="CGS847" s="120"/>
      <c r="CGT847" s="120"/>
      <c r="CGU847" s="120"/>
      <c r="CGV847" s="120"/>
      <c r="CGW847" s="120"/>
      <c r="CGX847" s="120"/>
      <c r="CGY847" s="120"/>
      <c r="CGZ847" s="120"/>
      <c r="CHA847" s="120"/>
      <c r="CHB847" s="120"/>
      <c r="CHC847" s="120"/>
      <c r="CHD847" s="120"/>
      <c r="CHE847" s="120"/>
      <c r="CHF847" s="120"/>
      <c r="CHG847" s="120"/>
      <c r="CHH847" s="120"/>
      <c r="CHI847" s="120"/>
      <c r="CHJ847" s="120"/>
      <c r="CHK847" s="120"/>
      <c r="CHL847" s="120"/>
      <c r="CHM847" s="120"/>
      <c r="CHN847" s="120"/>
      <c r="CHO847" s="120"/>
      <c r="CHP847" s="120"/>
      <c r="CHQ847" s="120"/>
      <c r="CHR847" s="120"/>
      <c r="CHS847" s="120"/>
      <c r="CHT847" s="120"/>
      <c r="CHU847" s="120"/>
      <c r="CHV847" s="120"/>
      <c r="CHW847" s="120"/>
      <c r="CHX847" s="120"/>
      <c r="CHY847" s="120"/>
      <c r="CHZ847" s="120"/>
      <c r="CIA847" s="120"/>
      <c r="CIB847" s="120"/>
      <c r="CIC847" s="120"/>
      <c r="CID847" s="120"/>
      <c r="CIE847" s="120"/>
      <c r="CIF847" s="120"/>
      <c r="CIG847" s="120"/>
      <c r="CIH847" s="120"/>
      <c r="CII847" s="120"/>
      <c r="CIJ847" s="120"/>
      <c r="CIK847" s="120"/>
      <c r="CIL847" s="120"/>
      <c r="CIM847" s="120"/>
      <c r="CIN847" s="120"/>
      <c r="CIO847" s="120"/>
      <c r="CIP847" s="120"/>
      <c r="CIQ847" s="120"/>
      <c r="CIR847" s="120"/>
      <c r="CIS847" s="120"/>
      <c r="CIT847" s="120"/>
      <c r="CIU847" s="120"/>
      <c r="CIV847" s="120"/>
      <c r="CIW847" s="120"/>
      <c r="CIX847" s="120"/>
      <c r="CIY847" s="120"/>
      <c r="CIZ847" s="120"/>
      <c r="CJA847" s="120"/>
      <c r="CJB847" s="120"/>
      <c r="CJC847" s="120"/>
      <c r="CJD847" s="120"/>
      <c r="CJE847" s="120"/>
      <c r="CJF847" s="120"/>
      <c r="CJG847" s="120"/>
      <c r="CJH847" s="120"/>
      <c r="CJI847" s="120"/>
      <c r="CJJ847" s="120"/>
      <c r="CJK847" s="120"/>
      <c r="CJL847" s="120"/>
      <c r="CJM847" s="120"/>
      <c r="CJN847" s="120"/>
      <c r="CJO847" s="120"/>
      <c r="CJP847" s="120"/>
      <c r="CJQ847" s="120"/>
      <c r="CJR847" s="120"/>
      <c r="CJS847" s="120"/>
      <c r="CJT847" s="120"/>
      <c r="CJU847" s="120"/>
      <c r="CJV847" s="120"/>
      <c r="CJW847" s="120"/>
      <c r="CJX847" s="120"/>
      <c r="CJY847" s="120"/>
      <c r="CJZ847" s="120"/>
      <c r="CKA847" s="120"/>
      <c r="CKB847" s="120"/>
      <c r="CKC847" s="120"/>
      <c r="CKD847" s="120"/>
      <c r="CKE847" s="120"/>
      <c r="CKF847" s="120"/>
      <c r="CKG847" s="120"/>
      <c r="CKH847" s="120"/>
      <c r="CKI847" s="120"/>
      <c r="CKJ847" s="120"/>
      <c r="CKK847" s="120"/>
      <c r="CKL847" s="120"/>
      <c r="CKM847" s="120"/>
      <c r="CKN847" s="120"/>
      <c r="CKO847" s="120"/>
      <c r="CKP847" s="120"/>
      <c r="CKQ847" s="120"/>
      <c r="CKR847" s="120"/>
      <c r="CKS847" s="120"/>
      <c r="CKT847" s="120"/>
      <c r="CKU847" s="120"/>
      <c r="CKV847" s="120"/>
      <c r="CKW847" s="120"/>
      <c r="CKX847" s="120"/>
      <c r="CKY847" s="120"/>
      <c r="CKZ847" s="120"/>
      <c r="CLA847" s="120"/>
      <c r="CLB847" s="120"/>
      <c r="CLC847" s="120"/>
      <c r="CLD847" s="120"/>
      <c r="CLE847" s="120"/>
      <c r="CLF847" s="120"/>
      <c r="CLG847" s="120"/>
      <c r="CLH847" s="120"/>
      <c r="CLI847" s="120"/>
      <c r="CLJ847" s="120"/>
      <c r="CLK847" s="120"/>
      <c r="CLL847" s="120"/>
      <c r="CLM847" s="120"/>
      <c r="CLN847" s="120"/>
      <c r="CLO847" s="120"/>
      <c r="CLP847" s="120"/>
      <c r="CLQ847" s="120"/>
      <c r="CLR847" s="120"/>
      <c r="CLS847" s="120"/>
      <c r="CLT847" s="120"/>
      <c r="CLU847" s="120"/>
      <c r="CLV847" s="120"/>
      <c r="CLW847" s="120"/>
      <c r="CLX847" s="120"/>
      <c r="CLY847" s="120"/>
      <c r="CLZ847" s="120"/>
      <c r="CMA847" s="120"/>
      <c r="CMB847" s="120"/>
      <c r="CMC847" s="120"/>
      <c r="CMD847" s="120"/>
      <c r="CME847" s="120"/>
      <c r="CMF847" s="120"/>
      <c r="CMG847" s="120"/>
      <c r="CMH847" s="120"/>
      <c r="CMI847" s="120"/>
      <c r="CMJ847" s="120"/>
      <c r="CMK847" s="120"/>
      <c r="CML847" s="120"/>
      <c r="CMM847" s="120"/>
      <c r="CMN847" s="120"/>
      <c r="CMO847" s="120"/>
      <c r="CMP847" s="120"/>
      <c r="CMQ847" s="120"/>
      <c r="CMR847" s="120"/>
      <c r="CMS847" s="120"/>
      <c r="CMT847" s="120"/>
      <c r="CMU847" s="120"/>
      <c r="CMV847" s="120"/>
      <c r="CMW847" s="120"/>
      <c r="CMX847" s="120"/>
      <c r="CMY847" s="120"/>
      <c r="CMZ847" s="120"/>
      <c r="CNA847" s="120"/>
      <c r="CNB847" s="120"/>
      <c r="CNC847" s="120"/>
      <c r="CND847" s="120"/>
      <c r="CNE847" s="120"/>
      <c r="CNF847" s="120"/>
      <c r="CNG847" s="120"/>
      <c r="CNH847" s="120"/>
      <c r="CNI847" s="120"/>
      <c r="CNJ847" s="120"/>
      <c r="CNK847" s="120"/>
      <c r="CNL847" s="120"/>
      <c r="CNM847" s="120"/>
      <c r="CNN847" s="120"/>
      <c r="CNO847" s="120"/>
      <c r="CNP847" s="120"/>
      <c r="CNQ847" s="120"/>
      <c r="CNR847" s="120"/>
      <c r="CNS847" s="120"/>
      <c r="CNT847" s="120"/>
      <c r="CNU847" s="120"/>
      <c r="CNV847" s="120"/>
      <c r="CNW847" s="120"/>
      <c r="CNX847" s="120"/>
      <c r="CNY847" s="120"/>
      <c r="CNZ847" s="120"/>
      <c r="COA847" s="120"/>
      <c r="COB847" s="120"/>
      <c r="COC847" s="120"/>
      <c r="COD847" s="120"/>
      <c r="COE847" s="120"/>
      <c r="COF847" s="120"/>
      <c r="COG847" s="120"/>
      <c r="COH847" s="120"/>
      <c r="COI847" s="120"/>
      <c r="COJ847" s="120"/>
      <c r="COK847" s="120"/>
      <c r="COL847" s="120"/>
      <c r="COM847" s="120"/>
      <c r="CON847" s="120"/>
      <c r="COO847" s="120"/>
      <c r="COP847" s="120"/>
      <c r="COQ847" s="120"/>
      <c r="COR847" s="120"/>
      <c r="COS847" s="120"/>
      <c r="COT847" s="120"/>
      <c r="COU847" s="120"/>
      <c r="COV847" s="120"/>
      <c r="COW847" s="120"/>
      <c r="COX847" s="120"/>
      <c r="COY847" s="120"/>
      <c r="COZ847" s="120"/>
      <c r="CPA847" s="120"/>
      <c r="CPB847" s="120"/>
      <c r="CPC847" s="120"/>
      <c r="CPD847" s="120"/>
      <c r="CPE847" s="120"/>
      <c r="CPF847" s="120"/>
      <c r="CPG847" s="120"/>
      <c r="CPH847" s="120"/>
      <c r="CPI847" s="120"/>
      <c r="CPJ847" s="120"/>
      <c r="CPK847" s="120"/>
      <c r="CPL847" s="120"/>
      <c r="CPM847" s="120"/>
      <c r="CPN847" s="120"/>
      <c r="CPO847" s="120"/>
      <c r="CPP847" s="120"/>
      <c r="CPQ847" s="120"/>
      <c r="CPR847" s="120"/>
      <c r="CPS847" s="120"/>
      <c r="CPT847" s="120"/>
      <c r="CPU847" s="120"/>
      <c r="CPV847" s="120"/>
      <c r="CPW847" s="120"/>
      <c r="CPX847" s="120"/>
      <c r="CPY847" s="120"/>
      <c r="CPZ847" s="120"/>
      <c r="CQA847" s="120"/>
      <c r="CQB847" s="120"/>
      <c r="CQC847" s="120"/>
      <c r="CQD847" s="120"/>
      <c r="CQE847" s="120"/>
      <c r="CQF847" s="120"/>
      <c r="CQG847" s="120"/>
      <c r="CQH847" s="120"/>
      <c r="CQI847" s="120"/>
      <c r="CQJ847" s="120"/>
      <c r="CQK847" s="120"/>
      <c r="CQL847" s="120"/>
      <c r="CQM847" s="120"/>
      <c r="CQN847" s="120"/>
      <c r="CQO847" s="120"/>
      <c r="CQP847" s="120"/>
      <c r="CQQ847" s="120"/>
      <c r="CQR847" s="120"/>
      <c r="CQS847" s="120"/>
      <c r="CQT847" s="120"/>
      <c r="CQU847" s="120"/>
      <c r="CQV847" s="120"/>
      <c r="CQW847" s="120"/>
      <c r="CQX847" s="120"/>
      <c r="CQY847" s="120"/>
      <c r="CQZ847" s="120"/>
      <c r="CRA847" s="120"/>
      <c r="CRB847" s="120"/>
      <c r="CRC847" s="120"/>
      <c r="CRD847" s="120"/>
      <c r="CRE847" s="120"/>
      <c r="CRF847" s="120"/>
      <c r="CRG847" s="120"/>
      <c r="CRH847" s="120"/>
      <c r="CRI847" s="120"/>
      <c r="CRJ847" s="120"/>
      <c r="CRK847" s="120"/>
      <c r="CRL847" s="120"/>
      <c r="CRM847" s="120"/>
      <c r="CRN847" s="120"/>
      <c r="CRO847" s="120"/>
      <c r="CRP847" s="120"/>
      <c r="CRQ847" s="120"/>
      <c r="CRR847" s="120"/>
      <c r="CRS847" s="120"/>
      <c r="CRT847" s="120"/>
      <c r="CRU847" s="120"/>
      <c r="CRV847" s="120"/>
      <c r="CRW847" s="120"/>
      <c r="CRX847" s="120"/>
      <c r="CRY847" s="120"/>
      <c r="CRZ847" s="120"/>
      <c r="CSA847" s="120"/>
      <c r="CSB847" s="120"/>
      <c r="CSC847" s="120"/>
      <c r="CSD847" s="120"/>
      <c r="CSE847" s="120"/>
      <c r="CSF847" s="120"/>
      <c r="CSG847" s="120"/>
      <c r="CSH847" s="120"/>
      <c r="CSI847" s="120"/>
      <c r="CSJ847" s="120"/>
      <c r="CSK847" s="120"/>
      <c r="CSL847" s="120"/>
      <c r="CSM847" s="120"/>
      <c r="CSN847" s="120"/>
      <c r="CSO847" s="120"/>
      <c r="CSP847" s="120"/>
      <c r="CSQ847" s="120"/>
      <c r="CSR847" s="120"/>
      <c r="CSS847" s="120"/>
      <c r="CST847" s="120"/>
      <c r="CSU847" s="120"/>
      <c r="CSV847" s="120"/>
      <c r="CSW847" s="120"/>
      <c r="CSX847" s="120"/>
      <c r="CSY847" s="120"/>
      <c r="CSZ847" s="120"/>
      <c r="CTA847" s="120"/>
      <c r="CTB847" s="120"/>
      <c r="CTC847" s="120"/>
      <c r="CTD847" s="120"/>
      <c r="CTE847" s="120"/>
      <c r="CTF847" s="120"/>
      <c r="CTG847" s="120"/>
      <c r="CTH847" s="120"/>
      <c r="CTI847" s="120"/>
      <c r="CTJ847" s="120"/>
      <c r="CTK847" s="120"/>
      <c r="CTL847" s="120"/>
      <c r="CTM847" s="120"/>
      <c r="CTN847" s="120"/>
      <c r="CTO847" s="120"/>
      <c r="CTP847" s="120"/>
      <c r="CTQ847" s="120"/>
      <c r="CTR847" s="120"/>
      <c r="CTS847" s="120"/>
      <c r="CTT847" s="120"/>
      <c r="CTU847" s="120"/>
      <c r="CTV847" s="120"/>
      <c r="CTW847" s="120"/>
      <c r="CTX847" s="120"/>
      <c r="CTY847" s="120"/>
      <c r="CTZ847" s="120"/>
      <c r="CUA847" s="120"/>
      <c r="CUB847" s="120"/>
      <c r="CUC847" s="120"/>
      <c r="CUD847" s="120"/>
      <c r="CUE847" s="120"/>
      <c r="CUF847" s="120"/>
      <c r="CUG847" s="120"/>
      <c r="CUH847" s="120"/>
      <c r="CUI847" s="120"/>
      <c r="CUJ847" s="120"/>
      <c r="CUK847" s="120"/>
      <c r="CUL847" s="120"/>
      <c r="CUM847" s="120"/>
      <c r="CUN847" s="120"/>
      <c r="CUO847" s="120"/>
      <c r="CUP847" s="120"/>
      <c r="CUQ847" s="120"/>
      <c r="CUR847" s="120"/>
      <c r="CUS847" s="120"/>
      <c r="CUT847" s="120"/>
      <c r="CUU847" s="120"/>
      <c r="CUV847" s="120"/>
      <c r="CUW847" s="120"/>
      <c r="CUX847" s="120"/>
      <c r="CUY847" s="120"/>
      <c r="CUZ847" s="120"/>
      <c r="CVA847" s="120"/>
      <c r="CVB847" s="120"/>
      <c r="CVC847" s="120"/>
      <c r="CVD847" s="120"/>
      <c r="CVE847" s="120"/>
      <c r="CVF847" s="120"/>
      <c r="CVG847" s="120"/>
      <c r="CVH847" s="120"/>
      <c r="CVI847" s="120"/>
      <c r="CVJ847" s="120"/>
      <c r="CVK847" s="120"/>
      <c r="CVL847" s="120"/>
      <c r="CVM847" s="120"/>
      <c r="CVN847" s="120"/>
      <c r="CVO847" s="120"/>
      <c r="CVP847" s="120"/>
      <c r="CVQ847" s="120"/>
      <c r="CVR847" s="120"/>
      <c r="CVS847" s="120"/>
      <c r="CVT847" s="120"/>
      <c r="CVU847" s="120"/>
      <c r="CVV847" s="120"/>
      <c r="CVW847" s="120"/>
      <c r="CVX847" s="120"/>
      <c r="CVY847" s="120"/>
      <c r="CVZ847" s="120"/>
      <c r="CWA847" s="120"/>
      <c r="CWB847" s="120"/>
      <c r="CWC847" s="120"/>
      <c r="CWD847" s="120"/>
      <c r="CWE847" s="120"/>
      <c r="CWF847" s="120"/>
      <c r="CWG847" s="120"/>
      <c r="CWH847" s="120"/>
      <c r="CWI847" s="120"/>
      <c r="CWJ847" s="120"/>
      <c r="CWK847" s="120"/>
      <c r="CWL847" s="120"/>
      <c r="CWM847" s="120"/>
      <c r="CWN847" s="120"/>
      <c r="CWO847" s="120"/>
      <c r="CWP847" s="120"/>
      <c r="CWQ847" s="120"/>
      <c r="CWR847" s="120"/>
      <c r="CWS847" s="120"/>
      <c r="CWT847" s="120"/>
      <c r="CWU847" s="120"/>
      <c r="CWV847" s="120"/>
      <c r="CWW847" s="120"/>
      <c r="CWX847" s="120"/>
      <c r="CWY847" s="120"/>
      <c r="CWZ847" s="120"/>
      <c r="CXA847" s="120"/>
      <c r="CXB847" s="120"/>
      <c r="CXC847" s="120"/>
      <c r="CXD847" s="120"/>
      <c r="CXE847" s="120"/>
      <c r="CXF847" s="120"/>
      <c r="CXG847" s="120"/>
      <c r="CXH847" s="120"/>
      <c r="CXI847" s="120"/>
      <c r="CXJ847" s="120"/>
      <c r="CXK847" s="120"/>
      <c r="CXL847" s="120"/>
      <c r="CXM847" s="120"/>
      <c r="CXN847" s="120"/>
      <c r="CXO847" s="120"/>
      <c r="CXP847" s="120"/>
      <c r="CXQ847" s="120"/>
      <c r="CXR847" s="120"/>
      <c r="CXS847" s="120"/>
      <c r="CXT847" s="120"/>
      <c r="CXU847" s="120"/>
      <c r="CXV847" s="120"/>
      <c r="CXW847" s="120"/>
      <c r="CXX847" s="120"/>
      <c r="CXY847" s="120"/>
      <c r="CXZ847" s="120"/>
      <c r="CYA847" s="120"/>
      <c r="CYB847" s="120"/>
      <c r="CYC847" s="120"/>
      <c r="CYD847" s="120"/>
      <c r="CYE847" s="120"/>
      <c r="CYF847" s="120"/>
      <c r="CYG847" s="120"/>
      <c r="CYH847" s="120"/>
      <c r="CYI847" s="120"/>
      <c r="CYJ847" s="120"/>
      <c r="CYK847" s="120"/>
      <c r="CYL847" s="120"/>
      <c r="CYM847" s="120"/>
      <c r="CYN847" s="120"/>
      <c r="CYO847" s="120"/>
      <c r="CYP847" s="120"/>
      <c r="CYQ847" s="120"/>
      <c r="CYR847" s="120"/>
      <c r="CYS847" s="120"/>
      <c r="CYT847" s="120"/>
      <c r="CYU847" s="120"/>
      <c r="CYV847" s="120"/>
      <c r="CYW847" s="120"/>
      <c r="CYX847" s="120"/>
      <c r="CYY847" s="120"/>
      <c r="CYZ847" s="120"/>
      <c r="CZA847" s="120"/>
      <c r="CZB847" s="120"/>
      <c r="CZC847" s="120"/>
      <c r="CZD847" s="120"/>
      <c r="CZE847" s="120"/>
      <c r="CZF847" s="120"/>
      <c r="CZG847" s="120"/>
      <c r="CZH847" s="120"/>
      <c r="CZI847" s="120"/>
      <c r="CZJ847" s="120"/>
      <c r="CZK847" s="120"/>
      <c r="CZL847" s="120"/>
      <c r="CZM847" s="120"/>
      <c r="CZN847" s="120"/>
      <c r="CZO847" s="120"/>
      <c r="CZP847" s="120"/>
      <c r="CZQ847" s="120"/>
      <c r="CZR847" s="120"/>
      <c r="CZS847" s="120"/>
      <c r="CZT847" s="120"/>
      <c r="CZU847" s="120"/>
      <c r="CZV847" s="120"/>
      <c r="CZW847" s="120"/>
      <c r="CZX847" s="120"/>
      <c r="CZY847" s="120"/>
      <c r="CZZ847" s="120"/>
      <c r="DAA847" s="120"/>
      <c r="DAB847" s="120"/>
      <c r="DAC847" s="120"/>
      <c r="DAD847" s="120"/>
      <c r="DAE847" s="120"/>
      <c r="DAF847" s="120"/>
      <c r="DAG847" s="120"/>
      <c r="DAH847" s="120"/>
      <c r="DAI847" s="120"/>
      <c r="DAJ847" s="120"/>
      <c r="DAK847" s="120"/>
      <c r="DAL847" s="120"/>
      <c r="DAM847" s="120"/>
      <c r="DAN847" s="120"/>
      <c r="DAO847" s="120"/>
      <c r="DAP847" s="120"/>
      <c r="DAQ847" s="120"/>
      <c r="DAR847" s="120"/>
      <c r="DAS847" s="120"/>
      <c r="DAT847" s="120"/>
      <c r="DAU847" s="120"/>
      <c r="DAV847" s="120"/>
      <c r="DAW847" s="120"/>
      <c r="DAX847" s="120"/>
      <c r="DAY847" s="120"/>
      <c r="DAZ847" s="120"/>
      <c r="DBA847" s="120"/>
      <c r="DBB847" s="120"/>
      <c r="DBC847" s="120"/>
      <c r="DBD847" s="120"/>
      <c r="DBE847" s="120"/>
      <c r="DBF847" s="120"/>
      <c r="DBG847" s="120"/>
      <c r="DBH847" s="120"/>
      <c r="DBI847" s="120"/>
      <c r="DBJ847" s="120"/>
      <c r="DBK847" s="120"/>
      <c r="DBL847" s="120"/>
      <c r="DBM847" s="120"/>
      <c r="DBN847" s="120"/>
      <c r="DBO847" s="120"/>
      <c r="DBP847" s="120"/>
      <c r="DBQ847" s="120"/>
      <c r="DBR847" s="120"/>
      <c r="DBS847" s="120"/>
      <c r="DBT847" s="120"/>
      <c r="DBU847" s="120"/>
      <c r="DBV847" s="120"/>
      <c r="DBW847" s="120"/>
      <c r="DBX847" s="120"/>
      <c r="DBY847" s="120"/>
      <c r="DBZ847" s="120"/>
      <c r="DCA847" s="120"/>
      <c r="DCB847" s="120"/>
      <c r="DCC847" s="120"/>
      <c r="DCD847" s="120"/>
      <c r="DCE847" s="120"/>
      <c r="DCF847" s="120"/>
      <c r="DCG847" s="120"/>
      <c r="DCH847" s="120"/>
      <c r="DCI847" s="120"/>
      <c r="DCJ847" s="120"/>
      <c r="DCK847" s="120"/>
      <c r="DCL847" s="120"/>
      <c r="DCM847" s="120"/>
      <c r="DCN847" s="120"/>
      <c r="DCO847" s="120"/>
      <c r="DCP847" s="120"/>
      <c r="DCQ847" s="120"/>
      <c r="DCR847" s="120"/>
      <c r="DCS847" s="120"/>
      <c r="DCT847" s="120"/>
      <c r="DCU847" s="120"/>
      <c r="DCV847" s="120"/>
      <c r="DCW847" s="120"/>
      <c r="DCX847" s="120"/>
      <c r="DCY847" s="120"/>
      <c r="DCZ847" s="120"/>
      <c r="DDA847" s="120"/>
      <c r="DDB847" s="120"/>
      <c r="DDC847" s="120"/>
      <c r="DDD847" s="120"/>
      <c r="DDE847" s="120"/>
      <c r="DDF847" s="120"/>
      <c r="DDG847" s="120"/>
      <c r="DDH847" s="120"/>
      <c r="DDI847" s="120"/>
      <c r="DDJ847" s="120"/>
      <c r="DDK847" s="120"/>
      <c r="DDL847" s="120"/>
      <c r="DDM847" s="120"/>
      <c r="DDN847" s="120"/>
      <c r="DDO847" s="120"/>
      <c r="DDP847" s="120"/>
      <c r="DDQ847" s="120"/>
      <c r="DDR847" s="120"/>
      <c r="DDS847" s="120"/>
      <c r="DDT847" s="120"/>
      <c r="DDU847" s="120"/>
      <c r="DDV847" s="120"/>
      <c r="DDW847" s="120"/>
      <c r="DDX847" s="120"/>
      <c r="DDY847" s="120"/>
      <c r="DDZ847" s="120"/>
      <c r="DEA847" s="120"/>
      <c r="DEB847" s="120"/>
      <c r="DEC847" s="120"/>
      <c r="DED847" s="120"/>
      <c r="DEE847" s="120"/>
      <c r="DEF847" s="120"/>
      <c r="DEG847" s="120"/>
      <c r="DEH847" s="120"/>
      <c r="DEI847" s="120"/>
      <c r="DEJ847" s="120"/>
      <c r="DEK847" s="120"/>
      <c r="DEL847" s="120"/>
      <c r="DEM847" s="120"/>
      <c r="DEN847" s="120"/>
      <c r="DEO847" s="120"/>
      <c r="DEP847" s="120"/>
      <c r="DEQ847" s="120"/>
      <c r="DER847" s="120"/>
      <c r="DES847" s="120"/>
      <c r="DET847" s="120"/>
      <c r="DEU847" s="120"/>
      <c r="DEV847" s="120"/>
      <c r="DEW847" s="120"/>
      <c r="DEX847" s="120"/>
      <c r="DEY847" s="120"/>
      <c r="DEZ847" s="120"/>
      <c r="DFA847" s="120"/>
      <c r="DFB847" s="120"/>
      <c r="DFC847" s="120"/>
      <c r="DFD847" s="120"/>
      <c r="DFE847" s="120"/>
      <c r="DFF847" s="120"/>
      <c r="DFG847" s="120"/>
      <c r="DFH847" s="120"/>
      <c r="DFI847" s="120"/>
      <c r="DFJ847" s="120"/>
      <c r="DFK847" s="120"/>
      <c r="DFL847" s="120"/>
      <c r="DFM847" s="120"/>
      <c r="DFN847" s="120"/>
      <c r="DFO847" s="120"/>
      <c r="DFP847" s="120"/>
      <c r="DFQ847" s="120"/>
      <c r="DFR847" s="120"/>
      <c r="DFS847" s="120"/>
      <c r="DFT847" s="120"/>
      <c r="DFU847" s="120"/>
      <c r="DFV847" s="120"/>
      <c r="DFW847" s="120"/>
      <c r="DFX847" s="120"/>
      <c r="DFY847" s="120"/>
      <c r="DFZ847" s="120"/>
      <c r="DGA847" s="120"/>
      <c r="DGB847" s="120"/>
      <c r="DGC847" s="120"/>
      <c r="DGD847" s="120"/>
      <c r="DGE847" s="120"/>
      <c r="DGF847" s="120"/>
      <c r="DGG847" s="120"/>
      <c r="DGH847" s="120"/>
      <c r="DGI847" s="120"/>
      <c r="DGJ847" s="120"/>
      <c r="DGK847" s="120"/>
      <c r="DGL847" s="120"/>
      <c r="DGM847" s="120"/>
      <c r="DGN847" s="120"/>
      <c r="DGO847" s="120"/>
      <c r="DGP847" s="120"/>
      <c r="DGQ847" s="120"/>
      <c r="DGR847" s="120"/>
      <c r="DGS847" s="120"/>
      <c r="DGT847" s="120"/>
      <c r="DGU847" s="120"/>
      <c r="DGV847" s="120"/>
      <c r="DGW847" s="120"/>
      <c r="DGX847" s="120"/>
      <c r="DGY847" s="120"/>
      <c r="DGZ847" s="120"/>
      <c r="DHA847" s="120"/>
      <c r="DHB847" s="120"/>
      <c r="DHC847" s="120"/>
      <c r="DHD847" s="120"/>
      <c r="DHE847" s="120"/>
      <c r="DHF847" s="120"/>
      <c r="DHG847" s="120"/>
      <c r="DHH847" s="120"/>
      <c r="DHI847" s="120"/>
      <c r="DHJ847" s="120"/>
      <c r="DHK847" s="120"/>
      <c r="DHL847" s="120"/>
      <c r="DHM847" s="120"/>
      <c r="DHN847" s="120"/>
      <c r="DHO847" s="120"/>
      <c r="DHP847" s="120"/>
      <c r="DHQ847" s="120"/>
      <c r="DHR847" s="120"/>
      <c r="DHS847" s="120"/>
      <c r="DHT847" s="120"/>
      <c r="DHU847" s="120"/>
      <c r="DHV847" s="120"/>
      <c r="DHW847" s="120"/>
      <c r="DHX847" s="120"/>
      <c r="DHY847" s="120"/>
      <c r="DHZ847" s="120"/>
      <c r="DIA847" s="120"/>
      <c r="DIB847" s="120"/>
      <c r="DIC847" s="120"/>
      <c r="DID847" s="120"/>
      <c r="DIE847" s="120"/>
      <c r="DIF847" s="120"/>
      <c r="DIG847" s="120"/>
      <c r="DIH847" s="120"/>
      <c r="DII847" s="120"/>
      <c r="DIJ847" s="120"/>
      <c r="DIK847" s="120"/>
      <c r="DIL847" s="120"/>
      <c r="DIM847" s="120"/>
      <c r="DIN847" s="120"/>
      <c r="DIO847" s="120"/>
      <c r="DIP847" s="120"/>
      <c r="DIQ847" s="120"/>
      <c r="DIR847" s="120"/>
      <c r="DIS847" s="120"/>
      <c r="DIT847" s="120"/>
      <c r="DIU847" s="120"/>
      <c r="DIV847" s="120"/>
      <c r="DIW847" s="120"/>
      <c r="DIX847" s="120"/>
      <c r="DIY847" s="120"/>
      <c r="DIZ847" s="120"/>
      <c r="DJA847" s="120"/>
      <c r="DJB847" s="120"/>
      <c r="DJC847" s="120"/>
      <c r="DJD847" s="120"/>
      <c r="DJE847" s="120"/>
      <c r="DJF847" s="120"/>
      <c r="DJG847" s="120"/>
      <c r="DJH847" s="120"/>
      <c r="DJI847" s="120"/>
      <c r="DJJ847" s="120"/>
      <c r="DJK847" s="120"/>
      <c r="DJL847" s="120"/>
      <c r="DJM847" s="120"/>
      <c r="DJN847" s="120"/>
      <c r="DJO847" s="120"/>
      <c r="DJP847" s="120"/>
      <c r="DJQ847" s="120"/>
      <c r="DJR847" s="120"/>
      <c r="DJS847" s="120"/>
      <c r="DJT847" s="120"/>
      <c r="DJU847" s="120"/>
      <c r="DJV847" s="120"/>
      <c r="DJW847" s="120"/>
      <c r="DJX847" s="120"/>
      <c r="DJY847" s="120"/>
      <c r="DJZ847" s="120"/>
      <c r="DKA847" s="120"/>
      <c r="DKB847" s="120"/>
      <c r="DKC847" s="120"/>
      <c r="DKD847" s="120"/>
      <c r="DKE847" s="120"/>
      <c r="DKF847" s="120"/>
      <c r="DKG847" s="120"/>
      <c r="DKH847" s="120"/>
      <c r="DKI847" s="120"/>
      <c r="DKJ847" s="120"/>
      <c r="DKK847" s="120"/>
      <c r="DKL847" s="120"/>
      <c r="DKM847" s="120"/>
      <c r="DKN847" s="120"/>
      <c r="DKO847" s="120"/>
      <c r="DKP847" s="120"/>
      <c r="DKQ847" s="120"/>
      <c r="DKR847" s="120"/>
      <c r="DKS847" s="120"/>
      <c r="DKT847" s="120"/>
      <c r="DKU847" s="120"/>
      <c r="DKV847" s="120"/>
      <c r="DKW847" s="120"/>
      <c r="DKX847" s="120"/>
      <c r="DKY847" s="120"/>
      <c r="DKZ847" s="120"/>
      <c r="DLA847" s="120"/>
      <c r="DLB847" s="120"/>
      <c r="DLC847" s="120"/>
      <c r="DLD847" s="120"/>
      <c r="DLE847" s="120"/>
      <c r="DLF847" s="120"/>
      <c r="DLG847" s="120"/>
      <c r="DLH847" s="120"/>
      <c r="DLI847" s="120"/>
      <c r="DLJ847" s="120"/>
      <c r="DLK847" s="120"/>
      <c r="DLL847" s="120"/>
      <c r="DLM847" s="120"/>
      <c r="DLN847" s="120"/>
      <c r="DLO847" s="120"/>
      <c r="DLP847" s="120"/>
      <c r="DLQ847" s="120"/>
      <c r="DLR847" s="120"/>
      <c r="DLS847" s="120"/>
      <c r="DLT847" s="120"/>
      <c r="DLU847" s="120"/>
      <c r="DLV847" s="120"/>
      <c r="DLW847" s="120"/>
      <c r="DLX847" s="120"/>
      <c r="DLY847" s="120"/>
      <c r="DLZ847" s="120"/>
      <c r="DMA847" s="120"/>
      <c r="DMB847" s="120"/>
      <c r="DMC847" s="120"/>
      <c r="DMD847" s="120"/>
      <c r="DME847" s="120"/>
      <c r="DMF847" s="120"/>
      <c r="DMG847" s="120"/>
      <c r="DMH847" s="120"/>
      <c r="DMI847" s="120"/>
      <c r="DMJ847" s="120"/>
      <c r="DMK847" s="120"/>
      <c r="DML847" s="120"/>
      <c r="DMM847" s="120"/>
      <c r="DMN847" s="120"/>
      <c r="DMO847" s="120"/>
      <c r="DMP847" s="120"/>
      <c r="DMQ847" s="120"/>
      <c r="DMR847" s="120"/>
      <c r="DMS847" s="120"/>
      <c r="DMT847" s="120"/>
      <c r="DMU847" s="120"/>
      <c r="DMV847" s="120"/>
      <c r="DMW847" s="120"/>
      <c r="DMX847" s="120"/>
      <c r="DMY847" s="120"/>
      <c r="DMZ847" s="120"/>
      <c r="DNA847" s="120"/>
      <c r="DNB847" s="120"/>
      <c r="DNC847" s="120"/>
      <c r="DND847" s="120"/>
      <c r="DNE847" s="120"/>
      <c r="DNF847" s="120"/>
      <c r="DNG847" s="120"/>
      <c r="DNH847" s="120"/>
      <c r="DNI847" s="120"/>
      <c r="DNJ847" s="120"/>
      <c r="DNK847" s="120"/>
      <c r="DNL847" s="120"/>
      <c r="DNM847" s="120"/>
      <c r="DNN847" s="120"/>
      <c r="DNO847" s="120"/>
      <c r="DNP847" s="120"/>
      <c r="DNQ847" s="120"/>
      <c r="DNR847" s="120"/>
      <c r="DNS847" s="120"/>
      <c r="DNT847" s="120"/>
      <c r="DNU847" s="120"/>
      <c r="DNV847" s="120"/>
      <c r="DNW847" s="120"/>
      <c r="DNX847" s="120"/>
      <c r="DNY847" s="120"/>
      <c r="DNZ847" s="120"/>
      <c r="DOA847" s="120"/>
      <c r="DOB847" s="120"/>
      <c r="DOC847" s="120"/>
      <c r="DOD847" s="120"/>
      <c r="DOE847" s="120"/>
      <c r="DOF847" s="120"/>
      <c r="DOG847" s="120"/>
      <c r="DOH847" s="120"/>
      <c r="DOI847" s="120"/>
      <c r="DOJ847" s="120"/>
      <c r="DOK847" s="120"/>
      <c r="DOL847" s="120"/>
      <c r="DOM847" s="120"/>
      <c r="DON847" s="120"/>
      <c r="DOO847" s="120"/>
      <c r="DOP847" s="120"/>
      <c r="DOQ847" s="120"/>
      <c r="DOR847" s="120"/>
      <c r="DOS847" s="120"/>
      <c r="DOT847" s="120"/>
      <c r="DOU847" s="120"/>
      <c r="DOV847" s="120"/>
      <c r="DOW847" s="120"/>
      <c r="DOX847" s="120"/>
      <c r="DOY847" s="120"/>
      <c r="DOZ847" s="120"/>
      <c r="DPA847" s="120"/>
      <c r="DPB847" s="120"/>
      <c r="DPC847" s="120"/>
      <c r="DPD847" s="120"/>
      <c r="DPE847" s="120"/>
      <c r="DPF847" s="120"/>
      <c r="DPG847" s="120"/>
      <c r="DPH847" s="120"/>
      <c r="DPI847" s="120"/>
      <c r="DPJ847" s="120"/>
      <c r="DPK847" s="120"/>
      <c r="DPL847" s="120"/>
      <c r="DPM847" s="120"/>
      <c r="DPN847" s="120"/>
      <c r="DPO847" s="120"/>
      <c r="DPP847" s="120"/>
      <c r="DPQ847" s="120"/>
      <c r="DPR847" s="120"/>
      <c r="DPS847" s="120"/>
      <c r="DPT847" s="120"/>
      <c r="DPU847" s="120"/>
      <c r="DPV847" s="120"/>
      <c r="DPW847" s="120"/>
      <c r="DPX847" s="120"/>
      <c r="DPY847" s="120"/>
      <c r="DPZ847" s="120"/>
      <c r="DQA847" s="120"/>
      <c r="DQB847" s="120"/>
      <c r="DQC847" s="120"/>
      <c r="DQD847" s="120"/>
      <c r="DQE847" s="120"/>
      <c r="DQF847" s="120"/>
      <c r="DQG847" s="120"/>
      <c r="DQH847" s="120"/>
      <c r="DQI847" s="120"/>
      <c r="DQJ847" s="120"/>
      <c r="DQK847" s="120"/>
      <c r="DQL847" s="120"/>
      <c r="DQM847" s="120"/>
      <c r="DQN847" s="120"/>
      <c r="DQO847" s="120"/>
      <c r="DQP847" s="120"/>
      <c r="DQQ847" s="120"/>
      <c r="DQR847" s="120"/>
      <c r="DQS847" s="120"/>
      <c r="DQT847" s="120"/>
      <c r="DQU847" s="120"/>
      <c r="DQV847" s="120"/>
      <c r="DQW847" s="120"/>
      <c r="DQX847" s="120"/>
      <c r="DQY847" s="120"/>
      <c r="DQZ847" s="120"/>
      <c r="DRA847" s="120"/>
      <c r="DRB847" s="120"/>
      <c r="DRC847" s="120"/>
      <c r="DRD847" s="120"/>
      <c r="DRE847" s="120"/>
      <c r="DRF847" s="120"/>
      <c r="DRG847" s="120"/>
      <c r="DRH847" s="120"/>
      <c r="DRI847" s="120"/>
      <c r="DRJ847" s="120"/>
      <c r="DRK847" s="120"/>
      <c r="DRL847" s="120"/>
      <c r="DRM847" s="120"/>
      <c r="DRN847" s="120"/>
      <c r="DRO847" s="120"/>
      <c r="DRP847" s="120"/>
      <c r="DRQ847" s="120"/>
      <c r="DRR847" s="120"/>
      <c r="DRS847" s="120"/>
      <c r="DRT847" s="120"/>
      <c r="DRU847" s="120"/>
      <c r="DRV847" s="120"/>
      <c r="DRW847" s="120"/>
      <c r="DRX847" s="120"/>
      <c r="DRY847" s="120"/>
      <c r="DRZ847" s="120"/>
      <c r="DSA847" s="120"/>
      <c r="DSB847" s="120"/>
      <c r="DSC847" s="120"/>
      <c r="DSD847" s="120"/>
      <c r="DSE847" s="120"/>
      <c r="DSF847" s="120"/>
      <c r="DSG847" s="120"/>
      <c r="DSH847" s="120"/>
      <c r="DSI847" s="120"/>
      <c r="DSJ847" s="120"/>
      <c r="DSK847" s="120"/>
      <c r="DSL847" s="120"/>
      <c r="DSM847" s="120"/>
      <c r="DSN847" s="120"/>
      <c r="DSO847" s="120"/>
      <c r="DSP847" s="120"/>
      <c r="DSQ847" s="120"/>
      <c r="DSR847" s="120"/>
      <c r="DSS847" s="120"/>
      <c r="DST847" s="120"/>
      <c r="DSU847" s="120"/>
      <c r="DSV847" s="120"/>
      <c r="DSW847" s="120"/>
      <c r="DSX847" s="120"/>
      <c r="DSY847" s="120"/>
      <c r="DSZ847" s="120"/>
      <c r="DTA847" s="120"/>
      <c r="DTB847" s="120"/>
      <c r="DTC847" s="120"/>
      <c r="DTD847" s="120"/>
      <c r="DTE847" s="120"/>
      <c r="DTF847" s="120"/>
      <c r="DTG847" s="120"/>
      <c r="DTH847" s="120"/>
      <c r="DTI847" s="120"/>
      <c r="DTJ847" s="120"/>
      <c r="DTK847" s="120"/>
      <c r="DTL847" s="120"/>
      <c r="DTM847" s="120"/>
      <c r="DTN847" s="120"/>
      <c r="DTO847" s="120"/>
      <c r="DTP847" s="120"/>
      <c r="DTQ847" s="120"/>
      <c r="DTR847" s="120"/>
      <c r="DTS847" s="120"/>
      <c r="DTT847" s="120"/>
      <c r="DTU847" s="120"/>
      <c r="DTV847" s="120"/>
      <c r="DTW847" s="120"/>
      <c r="DTX847" s="120"/>
      <c r="DTY847" s="120"/>
      <c r="DTZ847" s="120"/>
      <c r="DUA847" s="120"/>
      <c r="DUB847" s="120"/>
      <c r="DUC847" s="120"/>
      <c r="DUD847" s="120"/>
      <c r="DUE847" s="120"/>
      <c r="DUF847" s="120"/>
      <c r="DUG847" s="120"/>
      <c r="DUH847" s="120"/>
      <c r="DUI847" s="120"/>
      <c r="DUJ847" s="120"/>
      <c r="DUK847" s="120"/>
      <c r="DUL847" s="120"/>
      <c r="DUM847" s="120"/>
      <c r="DUN847" s="120"/>
      <c r="DUO847" s="120"/>
      <c r="DUP847" s="120"/>
      <c r="DUQ847" s="120"/>
      <c r="DUR847" s="120"/>
      <c r="DUS847" s="120"/>
      <c r="DUT847" s="120"/>
      <c r="DUU847" s="120"/>
      <c r="DUV847" s="120"/>
      <c r="DUW847" s="120"/>
      <c r="DUX847" s="120"/>
      <c r="DUY847" s="120"/>
      <c r="DUZ847" s="120"/>
      <c r="DVA847" s="120"/>
      <c r="DVB847" s="120"/>
      <c r="DVC847" s="120"/>
      <c r="DVD847" s="120"/>
      <c r="DVE847" s="120"/>
      <c r="DVF847" s="120"/>
      <c r="DVG847" s="120"/>
      <c r="DVH847" s="120"/>
      <c r="DVI847" s="120"/>
      <c r="DVJ847" s="120"/>
      <c r="DVK847" s="120"/>
      <c r="DVL847" s="120"/>
      <c r="DVM847" s="120"/>
      <c r="DVN847" s="120"/>
      <c r="DVO847" s="120"/>
      <c r="DVP847" s="120"/>
      <c r="DVQ847" s="120"/>
      <c r="DVR847" s="120"/>
      <c r="DVS847" s="120"/>
      <c r="DVT847" s="120"/>
      <c r="DVU847" s="120"/>
      <c r="DVV847" s="120"/>
      <c r="DVW847" s="120"/>
      <c r="DVX847" s="120"/>
      <c r="DVY847" s="120"/>
      <c r="DVZ847" s="120"/>
      <c r="DWA847" s="120"/>
      <c r="DWB847" s="120"/>
      <c r="DWC847" s="120"/>
      <c r="DWD847" s="120"/>
      <c r="DWE847" s="120"/>
      <c r="DWF847" s="120"/>
      <c r="DWG847" s="120"/>
      <c r="DWH847" s="120"/>
      <c r="DWI847" s="120"/>
      <c r="DWJ847" s="120"/>
      <c r="DWK847" s="120"/>
      <c r="DWL847" s="120"/>
      <c r="DWM847" s="120"/>
      <c r="DWN847" s="120"/>
      <c r="DWO847" s="120"/>
      <c r="DWP847" s="120"/>
      <c r="DWQ847" s="120"/>
      <c r="DWR847" s="120"/>
      <c r="DWS847" s="120"/>
      <c r="DWT847" s="120"/>
      <c r="DWU847" s="120"/>
      <c r="DWV847" s="120"/>
      <c r="DWW847" s="120"/>
      <c r="DWX847" s="120"/>
      <c r="DWY847" s="120"/>
      <c r="DWZ847" s="120"/>
      <c r="DXA847" s="120"/>
      <c r="DXB847" s="120"/>
      <c r="DXC847" s="120"/>
      <c r="DXD847" s="120"/>
      <c r="DXE847" s="120"/>
      <c r="DXF847" s="120"/>
      <c r="DXG847" s="120"/>
      <c r="DXH847" s="120"/>
      <c r="DXI847" s="120"/>
      <c r="DXJ847" s="120"/>
      <c r="DXK847" s="120"/>
      <c r="DXL847" s="120"/>
      <c r="DXM847" s="120"/>
      <c r="DXN847" s="120"/>
      <c r="DXO847" s="120"/>
      <c r="DXP847" s="120"/>
      <c r="DXQ847" s="120"/>
      <c r="DXR847" s="120"/>
      <c r="DXS847" s="120"/>
      <c r="DXT847" s="120"/>
      <c r="DXU847" s="120"/>
      <c r="DXV847" s="120"/>
      <c r="DXW847" s="120"/>
      <c r="DXX847" s="120"/>
      <c r="DXY847" s="120"/>
      <c r="DXZ847" s="120"/>
      <c r="DYA847" s="120"/>
      <c r="DYB847" s="120"/>
      <c r="DYC847" s="120"/>
      <c r="DYD847" s="120"/>
      <c r="DYE847" s="120"/>
      <c r="DYF847" s="120"/>
      <c r="DYG847" s="120"/>
      <c r="DYH847" s="120"/>
      <c r="DYI847" s="120"/>
      <c r="DYJ847" s="120"/>
      <c r="DYK847" s="120"/>
      <c r="DYL847" s="120"/>
      <c r="DYM847" s="120"/>
      <c r="DYN847" s="120"/>
      <c r="DYO847" s="120"/>
      <c r="DYP847" s="120"/>
      <c r="DYQ847" s="120"/>
      <c r="DYR847" s="120"/>
      <c r="DYS847" s="120"/>
      <c r="DYT847" s="120"/>
      <c r="DYU847" s="120"/>
      <c r="DYV847" s="120"/>
      <c r="DYW847" s="120"/>
      <c r="DYX847" s="120"/>
      <c r="DYY847" s="120"/>
      <c r="DYZ847" s="120"/>
      <c r="DZA847" s="120"/>
      <c r="DZB847" s="120"/>
      <c r="DZC847" s="120"/>
      <c r="DZD847" s="120"/>
      <c r="DZE847" s="120"/>
      <c r="DZF847" s="120"/>
      <c r="DZG847" s="120"/>
      <c r="DZH847" s="120"/>
      <c r="DZI847" s="120"/>
      <c r="DZJ847" s="120"/>
      <c r="DZK847" s="120"/>
      <c r="DZL847" s="120"/>
      <c r="DZM847" s="120"/>
      <c r="DZN847" s="120"/>
      <c r="DZO847" s="120"/>
      <c r="DZP847" s="120"/>
      <c r="DZQ847" s="120"/>
      <c r="DZR847" s="120"/>
      <c r="DZS847" s="120"/>
      <c r="DZT847" s="120"/>
      <c r="DZU847" s="120"/>
      <c r="DZV847" s="120"/>
      <c r="DZW847" s="120"/>
      <c r="DZX847" s="120"/>
      <c r="DZY847" s="120"/>
      <c r="DZZ847" s="120"/>
      <c r="EAA847" s="120"/>
      <c r="EAB847" s="120"/>
      <c r="EAC847" s="120"/>
      <c r="EAD847" s="120"/>
      <c r="EAE847" s="120"/>
      <c r="EAF847" s="120"/>
      <c r="EAG847" s="120"/>
      <c r="EAH847" s="120"/>
      <c r="EAI847" s="120"/>
      <c r="EAJ847" s="120"/>
      <c r="EAK847" s="120"/>
      <c r="EAL847" s="120"/>
      <c r="EAM847" s="120"/>
      <c r="EAN847" s="120"/>
      <c r="EAO847" s="120"/>
      <c r="EAP847" s="120"/>
      <c r="EAQ847" s="120"/>
      <c r="EAR847" s="120"/>
      <c r="EAS847" s="120"/>
      <c r="EAT847" s="120"/>
      <c r="EAU847" s="120"/>
      <c r="EAV847" s="120"/>
      <c r="EAW847" s="120"/>
      <c r="EAX847" s="120"/>
      <c r="EAY847" s="120"/>
      <c r="EAZ847" s="120"/>
      <c r="EBA847" s="120"/>
      <c r="EBB847" s="120"/>
      <c r="EBC847" s="120"/>
      <c r="EBD847" s="120"/>
      <c r="EBE847" s="120"/>
      <c r="EBF847" s="120"/>
      <c r="EBG847" s="120"/>
      <c r="EBH847" s="120"/>
      <c r="EBI847" s="120"/>
      <c r="EBJ847" s="120"/>
      <c r="EBK847" s="120"/>
      <c r="EBL847" s="120"/>
      <c r="EBM847" s="120"/>
      <c r="EBN847" s="120"/>
      <c r="EBO847" s="120"/>
      <c r="EBP847" s="120"/>
      <c r="EBQ847" s="120"/>
      <c r="EBR847" s="120"/>
      <c r="EBS847" s="120"/>
      <c r="EBT847" s="120"/>
      <c r="EBU847" s="120"/>
      <c r="EBV847" s="120"/>
      <c r="EBW847" s="120"/>
      <c r="EBX847" s="120"/>
      <c r="EBY847" s="120"/>
      <c r="EBZ847" s="120"/>
      <c r="ECA847" s="120"/>
      <c r="ECB847" s="120"/>
      <c r="ECC847" s="120"/>
      <c r="ECD847" s="120"/>
      <c r="ECE847" s="120"/>
      <c r="ECF847" s="120"/>
      <c r="ECG847" s="120"/>
      <c r="ECH847" s="120"/>
      <c r="ECI847" s="120"/>
      <c r="ECJ847" s="120"/>
      <c r="ECK847" s="120"/>
      <c r="ECL847" s="120"/>
      <c r="ECM847" s="120"/>
      <c r="ECN847" s="120"/>
      <c r="ECO847" s="120"/>
      <c r="ECP847" s="120"/>
      <c r="ECQ847" s="120"/>
      <c r="ECR847" s="120"/>
      <c r="ECS847" s="120"/>
      <c r="ECT847" s="120"/>
      <c r="ECU847" s="120"/>
      <c r="ECV847" s="120"/>
      <c r="ECW847" s="120"/>
      <c r="ECX847" s="120"/>
      <c r="ECY847" s="120"/>
      <c r="ECZ847" s="120"/>
      <c r="EDA847" s="120"/>
      <c r="EDB847" s="120"/>
      <c r="EDC847" s="120"/>
      <c r="EDD847" s="120"/>
      <c r="EDE847" s="120"/>
      <c r="EDF847" s="120"/>
      <c r="EDG847" s="120"/>
      <c r="EDH847" s="120"/>
      <c r="EDI847" s="120"/>
      <c r="EDJ847" s="120"/>
      <c r="EDK847" s="120"/>
      <c r="EDL847" s="120"/>
      <c r="EDM847" s="120"/>
      <c r="EDN847" s="120"/>
      <c r="EDO847" s="120"/>
      <c r="EDP847" s="120"/>
      <c r="EDQ847" s="120"/>
      <c r="EDR847" s="120"/>
      <c r="EDS847" s="120"/>
      <c r="EDT847" s="120"/>
      <c r="EDU847" s="120"/>
      <c r="EDV847" s="120"/>
      <c r="EDW847" s="120"/>
      <c r="EDX847" s="120"/>
      <c r="EDY847" s="120"/>
      <c r="EDZ847" s="120"/>
      <c r="EEA847" s="120"/>
      <c r="EEB847" s="120"/>
      <c r="EEC847" s="120"/>
      <c r="EED847" s="120"/>
      <c r="EEE847" s="120"/>
      <c r="EEF847" s="120"/>
      <c r="EEG847" s="120"/>
      <c r="EEH847" s="120"/>
      <c r="EEI847" s="120"/>
      <c r="EEJ847" s="120"/>
      <c r="EEK847" s="120"/>
      <c r="EEL847" s="120"/>
      <c r="EEM847" s="120"/>
      <c r="EEN847" s="120"/>
      <c r="EEO847" s="120"/>
      <c r="EEP847" s="120"/>
      <c r="EEQ847" s="120"/>
      <c r="EER847" s="120"/>
      <c r="EES847" s="120"/>
      <c r="EET847" s="120"/>
      <c r="EEU847" s="120"/>
      <c r="EEV847" s="120"/>
      <c r="EEW847" s="120"/>
      <c r="EEX847" s="120"/>
      <c r="EEY847" s="120"/>
      <c r="EEZ847" s="120"/>
      <c r="EFA847" s="120"/>
      <c r="EFB847" s="120"/>
      <c r="EFC847" s="120"/>
      <c r="EFD847" s="120"/>
      <c r="EFE847" s="120"/>
      <c r="EFF847" s="120"/>
      <c r="EFG847" s="120"/>
      <c r="EFH847" s="120"/>
      <c r="EFI847" s="120"/>
      <c r="EFJ847" s="120"/>
      <c r="EFK847" s="120"/>
      <c r="EFL847" s="120"/>
      <c r="EFM847" s="120"/>
      <c r="EFN847" s="120"/>
      <c r="EFO847" s="120"/>
      <c r="EFP847" s="120"/>
      <c r="EFQ847" s="120"/>
      <c r="EFR847" s="120"/>
      <c r="EFS847" s="120"/>
      <c r="EFT847" s="120"/>
      <c r="EFU847" s="120"/>
      <c r="EFV847" s="120"/>
      <c r="EFW847" s="120"/>
      <c r="EFX847" s="120"/>
      <c r="EFY847" s="120"/>
      <c r="EFZ847" s="120"/>
      <c r="EGA847" s="120"/>
      <c r="EGB847" s="120"/>
      <c r="EGC847" s="120"/>
      <c r="EGD847" s="120"/>
      <c r="EGE847" s="120"/>
      <c r="EGF847" s="120"/>
      <c r="EGG847" s="120"/>
      <c r="EGH847" s="120"/>
      <c r="EGI847" s="120"/>
      <c r="EGJ847" s="120"/>
      <c r="EGK847" s="120"/>
      <c r="EGL847" s="120"/>
      <c r="EGM847" s="120"/>
      <c r="EGN847" s="120"/>
      <c r="EGO847" s="120"/>
      <c r="EGP847" s="120"/>
      <c r="EGQ847" s="120"/>
      <c r="EGR847" s="120"/>
      <c r="EGS847" s="120"/>
      <c r="EGT847" s="120"/>
      <c r="EGU847" s="120"/>
      <c r="EGV847" s="120"/>
      <c r="EGW847" s="120"/>
      <c r="EGX847" s="120"/>
      <c r="EGY847" s="120"/>
      <c r="EGZ847" s="120"/>
      <c r="EHA847" s="120"/>
      <c r="EHB847" s="120"/>
      <c r="EHC847" s="120"/>
      <c r="EHD847" s="120"/>
      <c r="EHE847" s="120"/>
      <c r="EHF847" s="120"/>
      <c r="EHG847" s="120"/>
      <c r="EHH847" s="120"/>
      <c r="EHI847" s="120"/>
      <c r="EHJ847" s="120"/>
      <c r="EHK847" s="120"/>
      <c r="EHL847" s="120"/>
      <c r="EHM847" s="120"/>
      <c r="EHN847" s="120"/>
      <c r="EHO847" s="120"/>
      <c r="EHP847" s="120"/>
      <c r="EHQ847" s="120"/>
      <c r="EHR847" s="120"/>
      <c r="EHS847" s="120"/>
      <c r="EHT847" s="120"/>
      <c r="EHU847" s="120"/>
      <c r="EHV847" s="120"/>
      <c r="EHW847" s="120"/>
      <c r="EHX847" s="120"/>
      <c r="EHY847" s="120"/>
      <c r="EHZ847" s="120"/>
      <c r="EIA847" s="120"/>
      <c r="EIB847" s="120"/>
      <c r="EIC847" s="120"/>
      <c r="EID847" s="120"/>
      <c r="EIE847" s="120"/>
      <c r="EIF847" s="120"/>
      <c r="EIG847" s="120"/>
      <c r="EIH847" s="120"/>
      <c r="EII847" s="120"/>
      <c r="EIJ847" s="120"/>
      <c r="EIK847" s="120"/>
      <c r="EIL847" s="120"/>
      <c r="EIM847" s="120"/>
      <c r="EIN847" s="120"/>
      <c r="EIO847" s="120"/>
      <c r="EIP847" s="120"/>
      <c r="EIQ847" s="120"/>
      <c r="EIR847" s="120"/>
      <c r="EIS847" s="120"/>
      <c r="EIT847" s="120"/>
      <c r="EIU847" s="120"/>
      <c r="EIV847" s="120"/>
      <c r="EIW847" s="120"/>
      <c r="EIX847" s="120"/>
      <c r="EIY847" s="120"/>
      <c r="EIZ847" s="120"/>
      <c r="EJA847" s="120"/>
      <c r="EJB847" s="120"/>
      <c r="EJC847" s="120"/>
      <c r="EJD847" s="120"/>
      <c r="EJE847" s="120"/>
      <c r="EJF847" s="120"/>
      <c r="EJG847" s="120"/>
      <c r="EJH847" s="120"/>
      <c r="EJI847" s="120"/>
      <c r="EJJ847" s="120"/>
      <c r="EJK847" s="120"/>
      <c r="EJL847" s="120"/>
      <c r="EJM847" s="120"/>
      <c r="EJN847" s="120"/>
      <c r="EJO847" s="120"/>
      <c r="EJP847" s="120"/>
      <c r="EJQ847" s="120"/>
      <c r="EJR847" s="120"/>
      <c r="EJS847" s="120"/>
      <c r="EJT847" s="120"/>
      <c r="EJU847" s="120"/>
      <c r="EJV847" s="120"/>
      <c r="EJW847" s="120"/>
      <c r="EJX847" s="120"/>
      <c r="EJY847" s="120"/>
      <c r="EJZ847" s="120"/>
      <c r="EKA847" s="120"/>
      <c r="EKB847" s="120"/>
      <c r="EKC847" s="120"/>
      <c r="EKD847" s="120"/>
      <c r="EKE847" s="120"/>
      <c r="EKF847" s="120"/>
      <c r="EKG847" s="120"/>
      <c r="EKH847" s="120"/>
      <c r="EKI847" s="120"/>
      <c r="EKJ847" s="120"/>
      <c r="EKK847" s="120"/>
      <c r="EKL847" s="120"/>
      <c r="EKM847" s="120"/>
      <c r="EKN847" s="120"/>
      <c r="EKO847" s="120"/>
      <c r="EKP847" s="120"/>
      <c r="EKQ847" s="120"/>
      <c r="EKR847" s="120"/>
      <c r="EKS847" s="120"/>
      <c r="EKT847" s="120"/>
      <c r="EKU847" s="120"/>
      <c r="EKV847" s="120"/>
      <c r="EKW847" s="120"/>
      <c r="EKX847" s="120"/>
      <c r="EKY847" s="120"/>
      <c r="EKZ847" s="120"/>
      <c r="ELA847" s="120"/>
      <c r="ELB847" s="120"/>
      <c r="ELC847" s="120"/>
      <c r="ELD847" s="120"/>
      <c r="ELE847" s="120"/>
      <c r="ELF847" s="120"/>
      <c r="ELG847" s="120"/>
      <c r="ELH847" s="120"/>
      <c r="ELI847" s="120"/>
      <c r="ELJ847" s="120"/>
      <c r="ELK847" s="120"/>
      <c r="ELL847" s="120"/>
      <c r="ELM847" s="120"/>
      <c r="ELN847" s="120"/>
      <c r="ELO847" s="120"/>
      <c r="ELP847" s="120"/>
      <c r="ELQ847" s="120"/>
      <c r="ELR847" s="120"/>
      <c r="ELS847" s="120"/>
      <c r="ELT847" s="120"/>
      <c r="ELU847" s="120"/>
      <c r="ELV847" s="120"/>
      <c r="ELW847" s="120"/>
      <c r="ELX847" s="120"/>
      <c r="ELY847" s="120"/>
      <c r="ELZ847" s="120"/>
      <c r="EMA847" s="120"/>
      <c r="EMB847" s="120"/>
      <c r="EMC847" s="120"/>
      <c r="EMD847" s="120"/>
      <c r="EME847" s="120"/>
      <c r="EMF847" s="120"/>
      <c r="EMG847" s="120"/>
      <c r="EMH847" s="120"/>
      <c r="EMI847" s="120"/>
      <c r="EMJ847" s="120"/>
      <c r="EMK847" s="120"/>
      <c r="EML847" s="120"/>
      <c r="EMM847" s="120"/>
      <c r="EMN847" s="120"/>
      <c r="EMO847" s="120"/>
      <c r="EMP847" s="120"/>
      <c r="EMQ847" s="120"/>
      <c r="EMR847" s="120"/>
      <c r="EMS847" s="120"/>
      <c r="EMT847" s="120"/>
      <c r="EMU847" s="120"/>
      <c r="EMV847" s="120"/>
      <c r="EMW847" s="120"/>
      <c r="EMX847" s="120"/>
      <c r="EMY847" s="120"/>
      <c r="EMZ847" s="120"/>
      <c r="ENA847" s="120"/>
      <c r="ENB847" s="120"/>
      <c r="ENC847" s="120"/>
      <c r="END847" s="120"/>
      <c r="ENE847" s="120"/>
      <c r="ENF847" s="120"/>
      <c r="ENG847" s="120"/>
      <c r="ENH847" s="120"/>
      <c r="ENI847" s="120"/>
      <c r="ENJ847" s="120"/>
      <c r="ENK847" s="120"/>
      <c r="ENL847" s="120"/>
      <c r="ENM847" s="120"/>
      <c r="ENN847" s="120"/>
      <c r="ENO847" s="120"/>
      <c r="ENP847" s="120"/>
      <c r="ENQ847" s="120"/>
      <c r="ENR847" s="120"/>
      <c r="ENS847" s="120"/>
      <c r="ENT847" s="120"/>
      <c r="ENU847" s="120"/>
      <c r="ENV847" s="120"/>
      <c r="ENW847" s="120"/>
      <c r="ENX847" s="120"/>
      <c r="ENY847" s="120"/>
      <c r="ENZ847" s="120"/>
      <c r="EOA847" s="120"/>
      <c r="EOB847" s="120"/>
      <c r="EOC847" s="120"/>
      <c r="EOD847" s="120"/>
      <c r="EOE847" s="120"/>
      <c r="EOF847" s="120"/>
      <c r="EOG847" s="120"/>
      <c r="EOH847" s="120"/>
      <c r="EOI847" s="120"/>
      <c r="EOJ847" s="120"/>
      <c r="EOK847" s="120"/>
      <c r="EOL847" s="120"/>
      <c r="EOM847" s="120"/>
      <c r="EON847" s="120"/>
      <c r="EOO847" s="120"/>
      <c r="EOP847" s="120"/>
      <c r="EOQ847" s="120"/>
      <c r="EOR847" s="120"/>
      <c r="EOS847" s="120"/>
      <c r="EOT847" s="120"/>
      <c r="EOU847" s="120"/>
      <c r="EOV847" s="120"/>
      <c r="EOW847" s="120"/>
      <c r="EOX847" s="120"/>
      <c r="EOY847" s="120"/>
      <c r="EOZ847" s="120"/>
      <c r="EPA847" s="120"/>
      <c r="EPB847" s="120"/>
      <c r="EPC847" s="120"/>
      <c r="EPD847" s="120"/>
      <c r="EPE847" s="120"/>
      <c r="EPF847" s="120"/>
      <c r="EPG847" s="120"/>
      <c r="EPH847" s="120"/>
      <c r="EPI847" s="120"/>
      <c r="EPJ847" s="120"/>
      <c r="EPK847" s="120"/>
      <c r="EPL847" s="120"/>
      <c r="EPM847" s="120"/>
      <c r="EPN847" s="120"/>
      <c r="EPO847" s="120"/>
      <c r="EPP847" s="120"/>
      <c r="EPQ847" s="120"/>
      <c r="EPR847" s="120"/>
      <c r="EPS847" s="120"/>
      <c r="EPT847" s="120"/>
      <c r="EPU847" s="120"/>
      <c r="EPV847" s="120"/>
      <c r="EPW847" s="120"/>
      <c r="EPX847" s="120"/>
      <c r="EPY847" s="120"/>
      <c r="EPZ847" s="120"/>
      <c r="EQA847" s="120"/>
      <c r="EQB847" s="120"/>
      <c r="EQC847" s="120"/>
      <c r="EQD847" s="120"/>
      <c r="EQE847" s="120"/>
      <c r="EQF847" s="120"/>
      <c r="EQG847" s="120"/>
      <c r="EQH847" s="120"/>
      <c r="EQI847" s="120"/>
      <c r="EQJ847" s="120"/>
      <c r="EQK847" s="120"/>
      <c r="EQL847" s="120"/>
      <c r="EQM847" s="120"/>
      <c r="EQN847" s="120"/>
      <c r="EQO847" s="120"/>
      <c r="EQP847" s="120"/>
      <c r="EQQ847" s="120"/>
      <c r="EQR847" s="120"/>
      <c r="EQS847" s="120"/>
      <c r="EQT847" s="120"/>
      <c r="EQU847" s="120"/>
      <c r="EQV847" s="120"/>
      <c r="EQW847" s="120"/>
      <c r="EQX847" s="120"/>
      <c r="EQY847" s="120"/>
      <c r="EQZ847" s="120"/>
      <c r="ERA847" s="120"/>
      <c r="ERB847" s="120"/>
      <c r="ERC847" s="120"/>
      <c r="ERD847" s="120"/>
      <c r="ERE847" s="120"/>
      <c r="ERF847" s="120"/>
      <c r="ERG847" s="120"/>
      <c r="ERH847" s="120"/>
      <c r="ERI847" s="120"/>
      <c r="ERJ847" s="120"/>
      <c r="ERK847" s="120"/>
      <c r="ERL847" s="120"/>
      <c r="ERM847" s="120"/>
      <c r="ERN847" s="120"/>
      <c r="ERO847" s="120"/>
      <c r="ERP847" s="120"/>
      <c r="ERQ847" s="120"/>
      <c r="ERR847" s="120"/>
      <c r="ERS847" s="120"/>
      <c r="ERT847" s="120"/>
      <c r="ERU847" s="120"/>
      <c r="ERV847" s="120"/>
      <c r="ERW847" s="120"/>
      <c r="ERX847" s="120"/>
      <c r="ERY847" s="120"/>
      <c r="ERZ847" s="120"/>
      <c r="ESA847" s="120"/>
      <c r="ESB847" s="120"/>
      <c r="ESC847" s="120"/>
      <c r="ESD847" s="120"/>
      <c r="ESE847" s="120"/>
      <c r="ESF847" s="120"/>
      <c r="ESG847" s="120"/>
      <c r="ESH847" s="120"/>
      <c r="ESI847" s="120"/>
      <c r="ESJ847" s="120"/>
      <c r="ESK847" s="120"/>
      <c r="ESL847" s="120"/>
      <c r="ESM847" s="120"/>
      <c r="ESN847" s="120"/>
      <c r="ESO847" s="120"/>
      <c r="ESP847" s="120"/>
      <c r="ESQ847" s="120"/>
      <c r="ESR847" s="120"/>
      <c r="ESS847" s="120"/>
      <c r="EST847" s="120"/>
      <c r="ESU847" s="120"/>
      <c r="ESV847" s="120"/>
      <c r="ESW847" s="120"/>
      <c r="ESX847" s="120"/>
      <c r="ESY847" s="120"/>
      <c r="ESZ847" s="120"/>
      <c r="ETA847" s="120"/>
      <c r="ETB847" s="120"/>
      <c r="ETC847" s="120"/>
      <c r="ETD847" s="120"/>
      <c r="ETE847" s="120"/>
      <c r="ETF847" s="120"/>
      <c r="ETG847" s="120"/>
      <c r="ETH847" s="120"/>
      <c r="ETI847" s="120"/>
      <c r="ETJ847" s="120"/>
      <c r="ETK847" s="120"/>
      <c r="ETL847" s="120"/>
      <c r="ETM847" s="120"/>
      <c r="ETN847" s="120"/>
      <c r="ETO847" s="120"/>
      <c r="ETP847" s="120"/>
      <c r="ETQ847" s="120"/>
      <c r="ETR847" s="120"/>
      <c r="ETS847" s="120"/>
      <c r="ETT847" s="120"/>
      <c r="ETU847" s="120"/>
      <c r="ETV847" s="120"/>
      <c r="ETW847" s="120"/>
      <c r="ETX847" s="120"/>
      <c r="ETY847" s="120"/>
      <c r="ETZ847" s="120"/>
      <c r="EUA847" s="120"/>
      <c r="EUB847" s="120"/>
      <c r="EUC847" s="120"/>
      <c r="EUD847" s="120"/>
      <c r="EUE847" s="120"/>
      <c r="EUF847" s="120"/>
      <c r="EUG847" s="120"/>
      <c r="EUH847" s="120"/>
      <c r="EUI847" s="120"/>
      <c r="EUJ847" s="120"/>
      <c r="EUK847" s="120"/>
      <c r="EUL847" s="120"/>
      <c r="EUM847" s="120"/>
      <c r="EUN847" s="120"/>
      <c r="EUO847" s="120"/>
      <c r="EUP847" s="120"/>
      <c r="EUQ847" s="120"/>
      <c r="EUR847" s="120"/>
      <c r="EUS847" s="120"/>
      <c r="EUT847" s="120"/>
      <c r="EUU847" s="120"/>
      <c r="EUV847" s="120"/>
      <c r="EUW847" s="120"/>
      <c r="EUX847" s="120"/>
      <c r="EUY847" s="120"/>
      <c r="EUZ847" s="120"/>
      <c r="EVA847" s="120"/>
      <c r="EVB847" s="120"/>
      <c r="EVC847" s="120"/>
      <c r="EVD847" s="120"/>
      <c r="EVE847" s="120"/>
      <c r="EVF847" s="120"/>
      <c r="EVG847" s="120"/>
      <c r="EVH847" s="120"/>
      <c r="EVI847" s="120"/>
      <c r="EVJ847" s="120"/>
      <c r="EVK847" s="120"/>
      <c r="EVL847" s="120"/>
      <c r="EVM847" s="120"/>
      <c r="EVN847" s="120"/>
      <c r="EVO847" s="120"/>
      <c r="EVP847" s="120"/>
      <c r="EVQ847" s="120"/>
      <c r="EVR847" s="120"/>
      <c r="EVS847" s="120"/>
      <c r="EVT847" s="120"/>
      <c r="EVU847" s="120"/>
      <c r="EVV847" s="120"/>
      <c r="EVW847" s="120"/>
      <c r="EVX847" s="120"/>
      <c r="EVY847" s="120"/>
      <c r="EVZ847" s="120"/>
      <c r="EWA847" s="120"/>
      <c r="EWB847" s="120"/>
      <c r="EWC847" s="120"/>
      <c r="EWD847" s="120"/>
      <c r="EWE847" s="120"/>
      <c r="EWF847" s="120"/>
      <c r="EWG847" s="120"/>
      <c r="EWH847" s="120"/>
      <c r="EWI847" s="120"/>
      <c r="EWJ847" s="120"/>
      <c r="EWK847" s="120"/>
      <c r="EWL847" s="120"/>
      <c r="EWM847" s="120"/>
      <c r="EWN847" s="120"/>
      <c r="EWO847" s="120"/>
      <c r="EWP847" s="120"/>
      <c r="EWQ847" s="120"/>
      <c r="EWR847" s="120"/>
      <c r="EWS847" s="120"/>
      <c r="EWT847" s="120"/>
      <c r="EWU847" s="120"/>
      <c r="EWV847" s="120"/>
      <c r="EWW847" s="120"/>
      <c r="EWX847" s="120"/>
      <c r="EWY847" s="120"/>
      <c r="EWZ847" s="120"/>
      <c r="EXA847" s="120"/>
      <c r="EXB847" s="120"/>
      <c r="EXC847" s="120"/>
      <c r="EXD847" s="120"/>
      <c r="EXE847" s="120"/>
      <c r="EXF847" s="120"/>
      <c r="EXG847" s="120"/>
      <c r="EXH847" s="120"/>
      <c r="EXI847" s="120"/>
      <c r="EXJ847" s="120"/>
      <c r="EXK847" s="120"/>
      <c r="EXL847" s="120"/>
      <c r="EXM847" s="120"/>
      <c r="EXN847" s="120"/>
      <c r="EXO847" s="120"/>
      <c r="EXP847" s="120"/>
      <c r="EXQ847" s="120"/>
      <c r="EXR847" s="120"/>
      <c r="EXS847" s="120"/>
      <c r="EXT847" s="120"/>
      <c r="EXU847" s="120"/>
      <c r="EXV847" s="120"/>
      <c r="EXW847" s="120"/>
      <c r="EXX847" s="120"/>
      <c r="EXY847" s="120"/>
      <c r="EXZ847" s="120"/>
      <c r="EYA847" s="120"/>
      <c r="EYB847" s="120"/>
      <c r="EYC847" s="120"/>
      <c r="EYD847" s="120"/>
      <c r="EYE847" s="120"/>
      <c r="EYF847" s="120"/>
      <c r="EYG847" s="120"/>
      <c r="EYH847" s="120"/>
      <c r="EYI847" s="120"/>
      <c r="EYJ847" s="120"/>
      <c r="EYK847" s="120"/>
      <c r="EYL847" s="120"/>
      <c r="EYM847" s="120"/>
      <c r="EYN847" s="120"/>
      <c r="EYO847" s="120"/>
      <c r="EYP847" s="120"/>
      <c r="EYQ847" s="120"/>
      <c r="EYR847" s="120"/>
      <c r="EYS847" s="120"/>
      <c r="EYT847" s="120"/>
      <c r="EYU847" s="120"/>
      <c r="EYV847" s="120"/>
      <c r="EYW847" s="120"/>
      <c r="EYX847" s="120"/>
      <c r="EYY847" s="120"/>
      <c r="EYZ847" s="120"/>
      <c r="EZA847" s="120"/>
      <c r="EZB847" s="120"/>
      <c r="EZC847" s="120"/>
      <c r="EZD847" s="120"/>
      <c r="EZE847" s="120"/>
      <c r="EZF847" s="120"/>
      <c r="EZG847" s="120"/>
      <c r="EZH847" s="120"/>
      <c r="EZI847" s="120"/>
      <c r="EZJ847" s="120"/>
      <c r="EZK847" s="120"/>
      <c r="EZL847" s="120"/>
      <c r="EZM847" s="120"/>
      <c r="EZN847" s="120"/>
      <c r="EZO847" s="120"/>
      <c r="EZP847" s="120"/>
      <c r="EZQ847" s="120"/>
      <c r="EZR847" s="120"/>
      <c r="EZS847" s="120"/>
      <c r="EZT847" s="120"/>
      <c r="EZU847" s="120"/>
      <c r="EZV847" s="120"/>
      <c r="EZW847" s="120"/>
      <c r="EZX847" s="120"/>
      <c r="EZY847" s="120"/>
      <c r="EZZ847" s="120"/>
      <c r="FAA847" s="120"/>
      <c r="FAB847" s="120"/>
      <c r="FAC847" s="120"/>
      <c r="FAD847" s="120"/>
      <c r="FAE847" s="120"/>
      <c r="FAF847" s="120"/>
      <c r="FAG847" s="120"/>
      <c r="FAH847" s="120"/>
      <c r="FAI847" s="120"/>
      <c r="FAJ847" s="120"/>
      <c r="FAK847" s="120"/>
      <c r="FAL847" s="120"/>
      <c r="FAM847" s="120"/>
      <c r="FAN847" s="120"/>
      <c r="FAO847" s="120"/>
      <c r="FAP847" s="120"/>
      <c r="FAQ847" s="120"/>
      <c r="FAR847" s="120"/>
      <c r="FAS847" s="120"/>
      <c r="FAT847" s="120"/>
      <c r="FAU847" s="120"/>
      <c r="FAV847" s="120"/>
      <c r="FAW847" s="120"/>
      <c r="FAX847" s="120"/>
      <c r="FAY847" s="120"/>
      <c r="FAZ847" s="120"/>
      <c r="FBA847" s="120"/>
      <c r="FBB847" s="120"/>
      <c r="FBC847" s="120"/>
      <c r="FBD847" s="120"/>
      <c r="FBE847" s="120"/>
      <c r="FBF847" s="120"/>
      <c r="FBG847" s="120"/>
      <c r="FBH847" s="120"/>
      <c r="FBI847" s="120"/>
      <c r="FBJ847" s="120"/>
      <c r="FBK847" s="120"/>
      <c r="FBL847" s="120"/>
      <c r="FBM847" s="120"/>
      <c r="FBN847" s="120"/>
      <c r="FBO847" s="120"/>
      <c r="FBP847" s="120"/>
      <c r="FBQ847" s="120"/>
      <c r="FBR847" s="120"/>
      <c r="FBS847" s="120"/>
      <c r="FBT847" s="120"/>
      <c r="FBU847" s="120"/>
      <c r="FBV847" s="120"/>
      <c r="FBW847" s="120"/>
      <c r="FBX847" s="120"/>
      <c r="FBY847" s="120"/>
      <c r="FBZ847" s="120"/>
      <c r="FCA847" s="120"/>
      <c r="FCB847" s="120"/>
      <c r="FCC847" s="120"/>
      <c r="FCD847" s="120"/>
      <c r="FCE847" s="120"/>
      <c r="FCF847" s="120"/>
      <c r="FCG847" s="120"/>
      <c r="FCH847" s="120"/>
      <c r="FCI847" s="120"/>
      <c r="FCJ847" s="120"/>
      <c r="FCK847" s="120"/>
      <c r="FCL847" s="120"/>
      <c r="FCM847" s="120"/>
      <c r="FCN847" s="120"/>
      <c r="FCO847" s="120"/>
      <c r="FCP847" s="120"/>
      <c r="FCQ847" s="120"/>
      <c r="FCR847" s="120"/>
      <c r="FCS847" s="120"/>
      <c r="FCT847" s="120"/>
      <c r="FCU847" s="120"/>
      <c r="FCV847" s="120"/>
      <c r="FCW847" s="120"/>
      <c r="FCX847" s="120"/>
      <c r="FCY847" s="120"/>
      <c r="FCZ847" s="120"/>
      <c r="FDA847" s="120"/>
      <c r="FDB847" s="120"/>
      <c r="FDC847" s="120"/>
      <c r="FDD847" s="120"/>
      <c r="FDE847" s="120"/>
      <c r="FDF847" s="120"/>
      <c r="FDG847" s="120"/>
      <c r="FDH847" s="120"/>
      <c r="FDI847" s="120"/>
      <c r="FDJ847" s="120"/>
      <c r="FDK847" s="120"/>
      <c r="FDL847" s="120"/>
      <c r="FDM847" s="120"/>
      <c r="FDN847" s="120"/>
      <c r="FDO847" s="120"/>
      <c r="FDP847" s="120"/>
      <c r="FDQ847" s="120"/>
      <c r="FDR847" s="120"/>
      <c r="FDS847" s="120"/>
      <c r="FDT847" s="120"/>
      <c r="FDU847" s="120"/>
      <c r="FDV847" s="120"/>
      <c r="FDW847" s="120"/>
      <c r="FDX847" s="120"/>
      <c r="FDY847" s="120"/>
      <c r="FDZ847" s="120"/>
      <c r="FEA847" s="120"/>
      <c r="FEB847" s="120"/>
      <c r="FEC847" s="120"/>
      <c r="FED847" s="120"/>
      <c r="FEE847" s="120"/>
      <c r="FEF847" s="120"/>
      <c r="FEG847" s="120"/>
      <c r="FEH847" s="120"/>
      <c r="FEI847" s="120"/>
      <c r="FEJ847" s="120"/>
      <c r="FEK847" s="120"/>
      <c r="FEL847" s="120"/>
      <c r="FEM847" s="120"/>
      <c r="FEN847" s="120"/>
      <c r="FEO847" s="120"/>
      <c r="FEP847" s="120"/>
      <c r="FEQ847" s="120"/>
      <c r="FER847" s="120"/>
      <c r="FES847" s="120"/>
      <c r="FET847" s="120"/>
      <c r="FEU847" s="120"/>
      <c r="FEV847" s="120"/>
      <c r="FEW847" s="120"/>
      <c r="FEX847" s="120"/>
      <c r="FEY847" s="120"/>
      <c r="FEZ847" s="120"/>
      <c r="FFA847" s="120"/>
      <c r="FFB847" s="120"/>
      <c r="FFC847" s="120"/>
      <c r="FFD847" s="120"/>
      <c r="FFE847" s="120"/>
      <c r="FFF847" s="120"/>
      <c r="FFG847" s="120"/>
      <c r="FFH847" s="120"/>
      <c r="FFI847" s="120"/>
      <c r="FFJ847" s="120"/>
      <c r="FFK847" s="120"/>
      <c r="FFL847" s="120"/>
      <c r="FFM847" s="120"/>
      <c r="FFN847" s="120"/>
      <c r="FFO847" s="120"/>
      <c r="FFP847" s="120"/>
      <c r="FFQ847" s="120"/>
      <c r="FFR847" s="120"/>
      <c r="FFS847" s="120"/>
      <c r="FFT847" s="120"/>
      <c r="FFU847" s="120"/>
      <c r="FFV847" s="120"/>
      <c r="FFW847" s="120"/>
      <c r="FFX847" s="120"/>
      <c r="FFY847" s="120"/>
      <c r="FFZ847" s="120"/>
      <c r="FGA847" s="120"/>
      <c r="FGB847" s="120"/>
      <c r="FGC847" s="120"/>
      <c r="FGD847" s="120"/>
      <c r="FGE847" s="120"/>
      <c r="FGF847" s="120"/>
      <c r="FGG847" s="120"/>
      <c r="FGH847" s="120"/>
      <c r="FGI847" s="120"/>
      <c r="FGJ847" s="120"/>
      <c r="FGK847" s="120"/>
      <c r="FGL847" s="120"/>
      <c r="FGM847" s="120"/>
      <c r="FGN847" s="120"/>
      <c r="FGO847" s="120"/>
      <c r="FGP847" s="120"/>
      <c r="FGQ847" s="120"/>
      <c r="FGR847" s="120"/>
      <c r="FGS847" s="120"/>
      <c r="FGT847" s="120"/>
      <c r="FGU847" s="120"/>
      <c r="FGV847" s="120"/>
      <c r="FGW847" s="120"/>
      <c r="FGX847" s="120"/>
      <c r="FGY847" s="120"/>
      <c r="FGZ847" s="120"/>
      <c r="FHA847" s="120"/>
      <c r="FHB847" s="120"/>
      <c r="FHC847" s="120"/>
      <c r="FHD847" s="120"/>
      <c r="FHE847" s="120"/>
      <c r="FHF847" s="120"/>
      <c r="FHG847" s="120"/>
      <c r="FHH847" s="120"/>
      <c r="FHI847" s="120"/>
      <c r="FHJ847" s="120"/>
      <c r="FHK847" s="120"/>
      <c r="FHL847" s="120"/>
      <c r="FHM847" s="120"/>
      <c r="FHN847" s="120"/>
      <c r="FHO847" s="120"/>
      <c r="FHP847" s="120"/>
      <c r="FHQ847" s="120"/>
      <c r="FHR847" s="120"/>
      <c r="FHS847" s="120"/>
      <c r="FHT847" s="120"/>
      <c r="FHU847" s="120"/>
      <c r="FHV847" s="120"/>
      <c r="FHW847" s="120"/>
      <c r="FHX847" s="120"/>
      <c r="FHY847" s="120"/>
      <c r="FHZ847" s="120"/>
      <c r="FIA847" s="120"/>
      <c r="FIB847" s="120"/>
      <c r="FIC847" s="120"/>
      <c r="FID847" s="120"/>
      <c r="FIE847" s="120"/>
      <c r="FIF847" s="120"/>
      <c r="FIG847" s="120"/>
      <c r="FIH847" s="120"/>
      <c r="FII847" s="120"/>
      <c r="FIJ847" s="120"/>
      <c r="FIK847" s="120"/>
      <c r="FIL847" s="120"/>
      <c r="FIM847" s="120"/>
      <c r="FIN847" s="120"/>
      <c r="FIO847" s="120"/>
      <c r="FIP847" s="120"/>
      <c r="FIQ847" s="120"/>
      <c r="FIR847" s="120"/>
      <c r="FIS847" s="120"/>
      <c r="FIT847" s="120"/>
      <c r="FIU847" s="120"/>
      <c r="FIV847" s="120"/>
      <c r="FIW847" s="120"/>
      <c r="FIX847" s="120"/>
      <c r="FIY847" s="120"/>
      <c r="FIZ847" s="120"/>
      <c r="FJA847" s="120"/>
      <c r="FJB847" s="120"/>
      <c r="FJC847" s="120"/>
      <c r="FJD847" s="120"/>
      <c r="FJE847" s="120"/>
      <c r="FJF847" s="120"/>
      <c r="FJG847" s="120"/>
      <c r="FJH847" s="120"/>
      <c r="FJI847" s="120"/>
      <c r="FJJ847" s="120"/>
      <c r="FJK847" s="120"/>
      <c r="FJL847" s="120"/>
      <c r="FJM847" s="120"/>
      <c r="FJN847" s="120"/>
      <c r="FJO847" s="120"/>
      <c r="FJP847" s="120"/>
      <c r="FJQ847" s="120"/>
      <c r="FJR847" s="120"/>
      <c r="FJS847" s="120"/>
      <c r="FJT847" s="120"/>
      <c r="FJU847" s="120"/>
      <c r="FJV847" s="120"/>
      <c r="FJW847" s="120"/>
      <c r="FJX847" s="120"/>
      <c r="FJY847" s="120"/>
      <c r="FJZ847" s="120"/>
      <c r="FKA847" s="120"/>
      <c r="FKB847" s="120"/>
      <c r="FKC847" s="120"/>
      <c r="FKD847" s="120"/>
      <c r="FKE847" s="120"/>
      <c r="FKF847" s="120"/>
      <c r="FKG847" s="120"/>
      <c r="FKH847" s="120"/>
      <c r="FKI847" s="120"/>
      <c r="FKJ847" s="120"/>
      <c r="FKK847" s="120"/>
      <c r="FKL847" s="120"/>
      <c r="FKM847" s="120"/>
      <c r="FKN847" s="120"/>
      <c r="FKO847" s="120"/>
      <c r="FKP847" s="120"/>
      <c r="FKQ847" s="120"/>
      <c r="FKR847" s="120"/>
      <c r="FKS847" s="120"/>
      <c r="FKT847" s="120"/>
      <c r="FKU847" s="120"/>
      <c r="FKV847" s="120"/>
      <c r="FKW847" s="120"/>
      <c r="FKX847" s="120"/>
      <c r="FKY847" s="120"/>
      <c r="FKZ847" s="120"/>
      <c r="FLA847" s="120"/>
      <c r="FLB847" s="120"/>
      <c r="FLC847" s="120"/>
      <c r="FLD847" s="120"/>
      <c r="FLE847" s="120"/>
      <c r="FLF847" s="120"/>
      <c r="FLG847" s="120"/>
      <c r="FLH847" s="120"/>
      <c r="FLI847" s="120"/>
      <c r="FLJ847" s="120"/>
      <c r="FLK847" s="120"/>
      <c r="FLL847" s="120"/>
      <c r="FLM847" s="120"/>
      <c r="FLN847" s="120"/>
      <c r="FLO847" s="120"/>
      <c r="FLP847" s="120"/>
      <c r="FLQ847" s="120"/>
      <c r="FLR847" s="120"/>
      <c r="FLS847" s="120"/>
      <c r="FLT847" s="120"/>
      <c r="FLU847" s="120"/>
      <c r="FLV847" s="120"/>
      <c r="FLW847" s="120"/>
      <c r="FLX847" s="120"/>
      <c r="FLY847" s="120"/>
      <c r="FLZ847" s="120"/>
      <c r="FMA847" s="120"/>
      <c r="FMB847" s="120"/>
      <c r="FMC847" s="120"/>
      <c r="FMD847" s="120"/>
      <c r="FME847" s="120"/>
      <c r="FMF847" s="120"/>
      <c r="FMG847" s="120"/>
      <c r="FMH847" s="120"/>
      <c r="FMI847" s="120"/>
      <c r="FMJ847" s="120"/>
      <c r="FMK847" s="120"/>
      <c r="FML847" s="120"/>
      <c r="FMM847" s="120"/>
      <c r="FMN847" s="120"/>
      <c r="FMO847" s="120"/>
      <c r="FMP847" s="120"/>
      <c r="FMQ847" s="120"/>
      <c r="FMR847" s="120"/>
      <c r="FMS847" s="120"/>
      <c r="FMT847" s="120"/>
      <c r="FMU847" s="120"/>
      <c r="FMV847" s="120"/>
      <c r="FMW847" s="120"/>
      <c r="FMX847" s="120"/>
      <c r="FMY847" s="120"/>
      <c r="FMZ847" s="120"/>
      <c r="FNA847" s="120"/>
      <c r="FNB847" s="120"/>
      <c r="FNC847" s="120"/>
      <c r="FND847" s="120"/>
      <c r="FNE847" s="120"/>
      <c r="FNF847" s="120"/>
      <c r="FNG847" s="120"/>
      <c r="FNH847" s="120"/>
      <c r="FNI847" s="120"/>
      <c r="FNJ847" s="120"/>
      <c r="FNK847" s="120"/>
      <c r="FNL847" s="120"/>
      <c r="FNM847" s="120"/>
      <c r="FNN847" s="120"/>
      <c r="FNO847" s="120"/>
      <c r="FNP847" s="120"/>
      <c r="FNQ847" s="120"/>
      <c r="FNR847" s="120"/>
      <c r="FNS847" s="120"/>
      <c r="FNT847" s="120"/>
      <c r="FNU847" s="120"/>
      <c r="FNV847" s="120"/>
      <c r="FNW847" s="120"/>
      <c r="FNX847" s="120"/>
      <c r="FNY847" s="120"/>
      <c r="FNZ847" s="120"/>
      <c r="FOA847" s="120"/>
      <c r="FOB847" s="120"/>
      <c r="FOC847" s="120"/>
      <c r="FOD847" s="120"/>
      <c r="FOE847" s="120"/>
      <c r="FOF847" s="120"/>
      <c r="FOG847" s="120"/>
      <c r="FOH847" s="120"/>
      <c r="FOI847" s="120"/>
      <c r="FOJ847" s="120"/>
      <c r="FOK847" s="120"/>
      <c r="FOL847" s="120"/>
      <c r="FOM847" s="120"/>
      <c r="FON847" s="120"/>
      <c r="FOO847" s="120"/>
      <c r="FOP847" s="120"/>
      <c r="FOQ847" s="120"/>
      <c r="FOR847" s="120"/>
      <c r="FOS847" s="120"/>
      <c r="FOT847" s="120"/>
      <c r="FOU847" s="120"/>
      <c r="FOV847" s="120"/>
      <c r="FOW847" s="120"/>
      <c r="FOX847" s="120"/>
      <c r="FOY847" s="120"/>
      <c r="FOZ847" s="120"/>
      <c r="FPA847" s="120"/>
      <c r="FPB847" s="120"/>
      <c r="FPC847" s="120"/>
      <c r="FPD847" s="120"/>
      <c r="FPE847" s="120"/>
      <c r="FPF847" s="120"/>
      <c r="FPG847" s="120"/>
      <c r="FPH847" s="120"/>
      <c r="FPI847" s="120"/>
      <c r="FPJ847" s="120"/>
      <c r="FPK847" s="120"/>
      <c r="FPL847" s="120"/>
      <c r="FPM847" s="120"/>
      <c r="FPN847" s="120"/>
      <c r="FPO847" s="120"/>
      <c r="FPP847" s="120"/>
      <c r="FPQ847" s="120"/>
      <c r="FPR847" s="120"/>
      <c r="FPS847" s="120"/>
      <c r="FPT847" s="120"/>
      <c r="FPU847" s="120"/>
      <c r="FPV847" s="120"/>
      <c r="FPW847" s="120"/>
      <c r="FPX847" s="120"/>
      <c r="FPY847" s="120"/>
      <c r="FPZ847" s="120"/>
      <c r="FQA847" s="120"/>
      <c r="FQB847" s="120"/>
      <c r="FQC847" s="120"/>
      <c r="FQD847" s="120"/>
      <c r="FQE847" s="120"/>
      <c r="FQF847" s="120"/>
      <c r="FQG847" s="120"/>
      <c r="FQH847" s="120"/>
      <c r="FQI847" s="120"/>
      <c r="FQJ847" s="120"/>
      <c r="FQK847" s="120"/>
      <c r="FQL847" s="120"/>
      <c r="FQM847" s="120"/>
      <c r="FQN847" s="120"/>
      <c r="FQO847" s="120"/>
      <c r="FQP847" s="120"/>
      <c r="FQQ847" s="120"/>
      <c r="FQR847" s="120"/>
      <c r="FQS847" s="120"/>
      <c r="FQT847" s="120"/>
      <c r="FQU847" s="120"/>
      <c r="FQV847" s="120"/>
      <c r="FQW847" s="120"/>
      <c r="FQX847" s="120"/>
      <c r="FQY847" s="120"/>
      <c r="FQZ847" s="120"/>
      <c r="FRA847" s="120"/>
      <c r="FRB847" s="120"/>
      <c r="FRC847" s="120"/>
      <c r="FRD847" s="120"/>
      <c r="FRE847" s="120"/>
      <c r="FRF847" s="120"/>
      <c r="FRG847" s="120"/>
      <c r="FRH847" s="120"/>
      <c r="FRI847" s="120"/>
      <c r="FRJ847" s="120"/>
      <c r="FRK847" s="120"/>
      <c r="FRL847" s="120"/>
      <c r="FRM847" s="120"/>
      <c r="FRN847" s="120"/>
      <c r="FRO847" s="120"/>
      <c r="FRP847" s="120"/>
      <c r="FRQ847" s="120"/>
      <c r="FRR847" s="120"/>
      <c r="FRS847" s="120"/>
      <c r="FRT847" s="120"/>
      <c r="FRU847" s="120"/>
      <c r="FRV847" s="120"/>
      <c r="FRW847" s="120"/>
      <c r="FRX847" s="120"/>
      <c r="FRY847" s="120"/>
      <c r="FRZ847" s="120"/>
      <c r="FSA847" s="120"/>
      <c r="FSB847" s="120"/>
      <c r="FSC847" s="120"/>
      <c r="FSD847" s="120"/>
      <c r="FSE847" s="120"/>
      <c r="FSF847" s="120"/>
      <c r="FSG847" s="120"/>
      <c r="FSH847" s="120"/>
      <c r="FSI847" s="120"/>
      <c r="FSJ847" s="120"/>
      <c r="FSK847" s="120"/>
      <c r="FSL847" s="120"/>
      <c r="FSM847" s="120"/>
      <c r="FSN847" s="120"/>
      <c r="FSO847" s="120"/>
      <c r="FSP847" s="120"/>
      <c r="FSQ847" s="120"/>
      <c r="FSR847" s="120"/>
      <c r="FSS847" s="120"/>
      <c r="FST847" s="120"/>
      <c r="FSU847" s="120"/>
      <c r="FSV847" s="120"/>
      <c r="FSW847" s="120"/>
      <c r="FSX847" s="120"/>
      <c r="FSY847" s="120"/>
      <c r="FSZ847" s="120"/>
      <c r="FTA847" s="120"/>
      <c r="FTB847" s="120"/>
      <c r="FTC847" s="120"/>
      <c r="FTD847" s="120"/>
      <c r="FTE847" s="120"/>
      <c r="FTF847" s="120"/>
      <c r="FTG847" s="120"/>
      <c r="FTH847" s="120"/>
      <c r="FTI847" s="120"/>
      <c r="FTJ847" s="120"/>
      <c r="FTK847" s="120"/>
      <c r="FTL847" s="120"/>
      <c r="FTM847" s="120"/>
      <c r="FTN847" s="120"/>
      <c r="FTO847" s="120"/>
      <c r="FTP847" s="120"/>
      <c r="FTQ847" s="120"/>
      <c r="FTR847" s="120"/>
      <c r="FTS847" s="120"/>
      <c r="FTT847" s="120"/>
      <c r="FTU847" s="120"/>
      <c r="FTV847" s="120"/>
      <c r="FTW847" s="120"/>
      <c r="FTX847" s="120"/>
      <c r="FTY847" s="120"/>
      <c r="FTZ847" s="120"/>
      <c r="FUA847" s="120"/>
      <c r="FUB847" s="120"/>
      <c r="FUC847" s="120"/>
      <c r="FUD847" s="120"/>
      <c r="FUE847" s="120"/>
      <c r="FUF847" s="120"/>
      <c r="FUG847" s="120"/>
      <c r="FUH847" s="120"/>
      <c r="FUI847" s="120"/>
      <c r="FUJ847" s="120"/>
      <c r="FUK847" s="120"/>
      <c r="FUL847" s="120"/>
      <c r="FUM847" s="120"/>
      <c r="FUN847" s="120"/>
      <c r="FUO847" s="120"/>
      <c r="FUP847" s="120"/>
      <c r="FUQ847" s="120"/>
      <c r="FUR847" s="120"/>
      <c r="FUS847" s="120"/>
      <c r="FUT847" s="120"/>
      <c r="FUU847" s="120"/>
      <c r="FUV847" s="120"/>
      <c r="FUW847" s="120"/>
      <c r="FUX847" s="120"/>
      <c r="FUY847" s="120"/>
      <c r="FUZ847" s="120"/>
      <c r="FVA847" s="120"/>
      <c r="FVB847" s="120"/>
      <c r="FVC847" s="120"/>
      <c r="FVD847" s="120"/>
      <c r="FVE847" s="120"/>
      <c r="FVF847" s="120"/>
      <c r="FVG847" s="120"/>
      <c r="FVH847" s="120"/>
      <c r="FVI847" s="120"/>
      <c r="FVJ847" s="120"/>
      <c r="FVK847" s="120"/>
      <c r="FVL847" s="120"/>
      <c r="FVM847" s="120"/>
      <c r="FVN847" s="120"/>
      <c r="FVO847" s="120"/>
      <c r="FVP847" s="120"/>
      <c r="FVQ847" s="120"/>
      <c r="FVR847" s="120"/>
      <c r="FVS847" s="120"/>
      <c r="FVT847" s="120"/>
      <c r="FVU847" s="120"/>
      <c r="FVV847" s="120"/>
      <c r="FVW847" s="120"/>
      <c r="FVX847" s="120"/>
      <c r="FVY847" s="120"/>
      <c r="FVZ847" s="120"/>
      <c r="FWA847" s="120"/>
      <c r="FWB847" s="120"/>
      <c r="FWC847" s="120"/>
      <c r="FWD847" s="120"/>
      <c r="FWE847" s="120"/>
      <c r="FWF847" s="120"/>
      <c r="FWG847" s="120"/>
      <c r="FWH847" s="120"/>
      <c r="FWI847" s="120"/>
      <c r="FWJ847" s="120"/>
      <c r="FWK847" s="120"/>
      <c r="FWL847" s="120"/>
      <c r="FWM847" s="120"/>
      <c r="FWN847" s="120"/>
      <c r="FWO847" s="120"/>
      <c r="FWP847" s="120"/>
      <c r="FWQ847" s="120"/>
      <c r="FWR847" s="120"/>
      <c r="FWS847" s="120"/>
      <c r="FWT847" s="120"/>
      <c r="FWU847" s="120"/>
      <c r="FWV847" s="120"/>
      <c r="FWW847" s="120"/>
      <c r="FWX847" s="120"/>
      <c r="FWY847" s="120"/>
      <c r="FWZ847" s="120"/>
      <c r="FXA847" s="120"/>
      <c r="FXB847" s="120"/>
      <c r="FXC847" s="120"/>
      <c r="FXD847" s="120"/>
      <c r="FXE847" s="120"/>
      <c r="FXF847" s="120"/>
      <c r="FXG847" s="120"/>
      <c r="FXH847" s="120"/>
      <c r="FXI847" s="120"/>
      <c r="FXJ847" s="120"/>
      <c r="FXK847" s="120"/>
      <c r="FXL847" s="120"/>
      <c r="FXM847" s="120"/>
      <c r="FXN847" s="120"/>
      <c r="FXO847" s="120"/>
      <c r="FXP847" s="120"/>
      <c r="FXQ847" s="120"/>
      <c r="FXR847" s="120"/>
      <c r="FXS847" s="120"/>
      <c r="FXT847" s="120"/>
      <c r="FXU847" s="120"/>
      <c r="FXV847" s="120"/>
      <c r="FXW847" s="120"/>
      <c r="FXX847" s="120"/>
      <c r="FXY847" s="120"/>
      <c r="FXZ847" s="120"/>
      <c r="FYA847" s="120"/>
      <c r="FYB847" s="120"/>
      <c r="FYC847" s="120"/>
      <c r="FYD847" s="120"/>
      <c r="FYE847" s="120"/>
      <c r="FYF847" s="120"/>
      <c r="FYG847" s="120"/>
      <c r="FYH847" s="120"/>
      <c r="FYI847" s="120"/>
      <c r="FYJ847" s="120"/>
      <c r="FYK847" s="120"/>
      <c r="FYL847" s="120"/>
      <c r="FYM847" s="120"/>
      <c r="FYN847" s="120"/>
      <c r="FYO847" s="120"/>
      <c r="FYP847" s="120"/>
      <c r="FYQ847" s="120"/>
      <c r="FYR847" s="120"/>
      <c r="FYS847" s="120"/>
      <c r="FYT847" s="120"/>
      <c r="FYU847" s="120"/>
      <c r="FYV847" s="120"/>
      <c r="FYW847" s="120"/>
      <c r="FYX847" s="120"/>
      <c r="FYY847" s="120"/>
      <c r="FYZ847" s="120"/>
      <c r="FZA847" s="120"/>
      <c r="FZB847" s="120"/>
      <c r="FZC847" s="120"/>
      <c r="FZD847" s="120"/>
      <c r="FZE847" s="120"/>
      <c r="FZF847" s="120"/>
      <c r="FZG847" s="120"/>
      <c r="FZH847" s="120"/>
      <c r="FZI847" s="120"/>
      <c r="FZJ847" s="120"/>
      <c r="FZK847" s="120"/>
      <c r="FZL847" s="120"/>
      <c r="FZM847" s="120"/>
      <c r="FZN847" s="120"/>
      <c r="FZO847" s="120"/>
      <c r="FZP847" s="120"/>
      <c r="FZQ847" s="120"/>
      <c r="FZR847" s="120"/>
      <c r="FZS847" s="120"/>
      <c r="FZT847" s="120"/>
      <c r="FZU847" s="120"/>
      <c r="FZV847" s="120"/>
      <c r="FZW847" s="120"/>
      <c r="FZX847" s="120"/>
      <c r="FZY847" s="120"/>
      <c r="FZZ847" s="120"/>
      <c r="GAA847" s="120"/>
      <c r="GAB847" s="120"/>
      <c r="GAC847" s="120"/>
      <c r="GAD847" s="120"/>
      <c r="GAE847" s="120"/>
      <c r="GAF847" s="120"/>
      <c r="GAG847" s="120"/>
      <c r="GAH847" s="120"/>
      <c r="GAI847" s="120"/>
      <c r="GAJ847" s="120"/>
      <c r="GAK847" s="120"/>
      <c r="GAL847" s="120"/>
      <c r="GAM847" s="120"/>
      <c r="GAN847" s="120"/>
      <c r="GAO847" s="120"/>
      <c r="GAP847" s="120"/>
      <c r="GAQ847" s="120"/>
      <c r="GAR847" s="120"/>
      <c r="GAS847" s="120"/>
      <c r="GAT847" s="120"/>
      <c r="GAU847" s="120"/>
      <c r="GAV847" s="120"/>
      <c r="GAW847" s="120"/>
      <c r="GAX847" s="120"/>
      <c r="GAY847" s="120"/>
      <c r="GAZ847" s="120"/>
      <c r="GBA847" s="120"/>
      <c r="GBB847" s="120"/>
      <c r="GBC847" s="120"/>
      <c r="GBD847" s="120"/>
      <c r="GBE847" s="120"/>
      <c r="GBF847" s="120"/>
      <c r="GBG847" s="120"/>
      <c r="GBH847" s="120"/>
      <c r="GBI847" s="120"/>
      <c r="GBJ847" s="120"/>
      <c r="GBK847" s="120"/>
      <c r="GBL847" s="120"/>
      <c r="GBM847" s="120"/>
      <c r="GBN847" s="120"/>
      <c r="GBO847" s="120"/>
      <c r="GBP847" s="120"/>
      <c r="GBQ847" s="120"/>
      <c r="GBR847" s="120"/>
      <c r="GBS847" s="120"/>
      <c r="GBT847" s="120"/>
      <c r="GBU847" s="120"/>
      <c r="GBV847" s="120"/>
      <c r="GBW847" s="120"/>
      <c r="GBX847" s="120"/>
      <c r="GBY847" s="120"/>
      <c r="GBZ847" s="120"/>
      <c r="GCA847" s="120"/>
      <c r="GCB847" s="120"/>
      <c r="GCC847" s="120"/>
      <c r="GCD847" s="120"/>
      <c r="GCE847" s="120"/>
      <c r="GCF847" s="120"/>
      <c r="GCG847" s="120"/>
      <c r="GCH847" s="120"/>
      <c r="GCI847" s="120"/>
      <c r="GCJ847" s="120"/>
      <c r="GCK847" s="120"/>
      <c r="GCL847" s="120"/>
      <c r="GCM847" s="120"/>
      <c r="GCN847" s="120"/>
      <c r="GCO847" s="120"/>
      <c r="GCP847" s="120"/>
      <c r="GCQ847" s="120"/>
      <c r="GCR847" s="120"/>
      <c r="GCS847" s="120"/>
      <c r="GCT847" s="120"/>
      <c r="GCU847" s="120"/>
      <c r="GCV847" s="120"/>
      <c r="GCW847" s="120"/>
      <c r="GCX847" s="120"/>
      <c r="GCY847" s="120"/>
      <c r="GCZ847" s="120"/>
      <c r="GDA847" s="120"/>
      <c r="GDB847" s="120"/>
      <c r="GDC847" s="120"/>
      <c r="GDD847" s="120"/>
      <c r="GDE847" s="120"/>
      <c r="GDF847" s="120"/>
      <c r="GDG847" s="120"/>
      <c r="GDH847" s="120"/>
      <c r="GDI847" s="120"/>
      <c r="GDJ847" s="120"/>
      <c r="GDK847" s="120"/>
      <c r="GDL847" s="120"/>
      <c r="GDM847" s="120"/>
      <c r="GDN847" s="120"/>
      <c r="GDO847" s="120"/>
      <c r="GDP847" s="120"/>
      <c r="GDQ847" s="120"/>
      <c r="GDR847" s="120"/>
      <c r="GDS847" s="120"/>
      <c r="GDT847" s="120"/>
      <c r="GDU847" s="120"/>
      <c r="GDV847" s="120"/>
      <c r="GDW847" s="120"/>
      <c r="GDX847" s="120"/>
      <c r="GDY847" s="120"/>
      <c r="GDZ847" s="120"/>
      <c r="GEA847" s="120"/>
      <c r="GEB847" s="120"/>
      <c r="GEC847" s="120"/>
      <c r="GED847" s="120"/>
      <c r="GEE847" s="120"/>
      <c r="GEF847" s="120"/>
      <c r="GEG847" s="120"/>
      <c r="GEH847" s="120"/>
      <c r="GEI847" s="120"/>
      <c r="GEJ847" s="120"/>
      <c r="GEK847" s="120"/>
      <c r="GEL847" s="120"/>
      <c r="GEM847" s="120"/>
      <c r="GEN847" s="120"/>
      <c r="GEO847" s="120"/>
      <c r="GEP847" s="120"/>
      <c r="GEQ847" s="120"/>
      <c r="GER847" s="120"/>
      <c r="GES847" s="120"/>
      <c r="GET847" s="120"/>
      <c r="GEU847" s="120"/>
      <c r="GEV847" s="120"/>
      <c r="GEW847" s="120"/>
      <c r="GEX847" s="120"/>
      <c r="GEY847" s="120"/>
      <c r="GEZ847" s="120"/>
      <c r="GFA847" s="120"/>
      <c r="GFB847" s="120"/>
      <c r="GFC847" s="120"/>
      <c r="GFD847" s="120"/>
      <c r="GFE847" s="120"/>
      <c r="GFF847" s="120"/>
      <c r="GFG847" s="120"/>
      <c r="GFH847" s="120"/>
      <c r="GFI847" s="120"/>
      <c r="GFJ847" s="120"/>
      <c r="GFK847" s="120"/>
      <c r="GFL847" s="120"/>
      <c r="GFM847" s="120"/>
      <c r="GFN847" s="120"/>
      <c r="GFO847" s="120"/>
      <c r="GFP847" s="120"/>
      <c r="GFQ847" s="120"/>
      <c r="GFR847" s="120"/>
      <c r="GFS847" s="120"/>
      <c r="GFT847" s="120"/>
      <c r="GFU847" s="120"/>
      <c r="GFV847" s="120"/>
      <c r="GFW847" s="120"/>
      <c r="GFX847" s="120"/>
      <c r="GFY847" s="120"/>
      <c r="GFZ847" s="120"/>
      <c r="GGA847" s="120"/>
      <c r="GGB847" s="120"/>
      <c r="GGC847" s="120"/>
      <c r="GGD847" s="120"/>
      <c r="GGE847" s="120"/>
      <c r="GGF847" s="120"/>
      <c r="GGG847" s="120"/>
      <c r="GGH847" s="120"/>
      <c r="GGI847" s="120"/>
      <c r="GGJ847" s="120"/>
      <c r="GGK847" s="120"/>
      <c r="GGL847" s="120"/>
      <c r="GGM847" s="120"/>
      <c r="GGN847" s="120"/>
      <c r="GGO847" s="120"/>
      <c r="GGP847" s="120"/>
      <c r="GGQ847" s="120"/>
      <c r="GGR847" s="120"/>
      <c r="GGS847" s="120"/>
      <c r="GGT847" s="120"/>
      <c r="GGU847" s="120"/>
      <c r="GGV847" s="120"/>
      <c r="GGW847" s="120"/>
      <c r="GGX847" s="120"/>
      <c r="GGY847" s="120"/>
      <c r="GGZ847" s="120"/>
      <c r="GHA847" s="120"/>
      <c r="GHB847" s="120"/>
      <c r="GHC847" s="120"/>
      <c r="GHD847" s="120"/>
      <c r="GHE847" s="120"/>
      <c r="GHF847" s="120"/>
      <c r="GHG847" s="120"/>
      <c r="GHH847" s="120"/>
      <c r="GHI847" s="120"/>
      <c r="GHJ847" s="120"/>
      <c r="GHK847" s="120"/>
      <c r="GHL847" s="120"/>
      <c r="GHM847" s="120"/>
      <c r="GHN847" s="120"/>
      <c r="GHO847" s="120"/>
      <c r="GHP847" s="120"/>
      <c r="GHQ847" s="120"/>
      <c r="GHR847" s="120"/>
      <c r="GHS847" s="120"/>
      <c r="GHT847" s="120"/>
      <c r="GHU847" s="120"/>
      <c r="GHV847" s="120"/>
      <c r="GHW847" s="120"/>
      <c r="GHX847" s="120"/>
      <c r="GHY847" s="120"/>
      <c r="GHZ847" s="120"/>
      <c r="GIA847" s="120"/>
      <c r="GIB847" s="120"/>
      <c r="GIC847" s="120"/>
      <c r="GID847" s="120"/>
      <c r="GIE847" s="120"/>
      <c r="GIF847" s="120"/>
      <c r="GIG847" s="120"/>
      <c r="GIH847" s="120"/>
      <c r="GII847" s="120"/>
      <c r="GIJ847" s="120"/>
      <c r="GIK847" s="120"/>
      <c r="GIL847" s="120"/>
      <c r="GIM847" s="120"/>
      <c r="GIN847" s="120"/>
      <c r="GIO847" s="120"/>
      <c r="GIP847" s="120"/>
      <c r="GIQ847" s="120"/>
      <c r="GIR847" s="120"/>
      <c r="GIS847" s="120"/>
      <c r="GIT847" s="120"/>
      <c r="GIU847" s="120"/>
      <c r="GIV847" s="120"/>
      <c r="GIW847" s="120"/>
      <c r="GIX847" s="120"/>
      <c r="GIY847" s="120"/>
      <c r="GIZ847" s="120"/>
      <c r="GJA847" s="120"/>
      <c r="GJB847" s="120"/>
      <c r="GJC847" s="120"/>
      <c r="GJD847" s="120"/>
      <c r="GJE847" s="120"/>
      <c r="GJF847" s="120"/>
      <c r="GJG847" s="120"/>
      <c r="GJH847" s="120"/>
      <c r="GJI847" s="120"/>
      <c r="GJJ847" s="120"/>
      <c r="GJK847" s="120"/>
      <c r="GJL847" s="120"/>
      <c r="GJM847" s="120"/>
      <c r="GJN847" s="120"/>
      <c r="GJO847" s="120"/>
      <c r="GJP847" s="120"/>
      <c r="GJQ847" s="120"/>
      <c r="GJR847" s="120"/>
      <c r="GJS847" s="120"/>
      <c r="GJT847" s="120"/>
      <c r="GJU847" s="120"/>
      <c r="GJV847" s="120"/>
      <c r="GJW847" s="120"/>
      <c r="GJX847" s="120"/>
      <c r="GJY847" s="120"/>
      <c r="GJZ847" s="120"/>
      <c r="GKA847" s="120"/>
      <c r="GKB847" s="120"/>
      <c r="GKC847" s="120"/>
      <c r="GKD847" s="120"/>
      <c r="GKE847" s="120"/>
      <c r="GKF847" s="120"/>
      <c r="GKG847" s="120"/>
      <c r="GKH847" s="120"/>
      <c r="GKI847" s="120"/>
      <c r="GKJ847" s="120"/>
      <c r="GKK847" s="120"/>
      <c r="GKL847" s="120"/>
      <c r="GKM847" s="120"/>
      <c r="GKN847" s="120"/>
      <c r="GKO847" s="120"/>
      <c r="GKP847" s="120"/>
      <c r="GKQ847" s="120"/>
      <c r="GKR847" s="120"/>
      <c r="GKS847" s="120"/>
      <c r="GKT847" s="120"/>
      <c r="GKU847" s="120"/>
      <c r="GKV847" s="120"/>
      <c r="GKW847" s="120"/>
      <c r="GKX847" s="120"/>
      <c r="GKY847" s="120"/>
      <c r="GKZ847" s="120"/>
      <c r="GLA847" s="120"/>
      <c r="GLB847" s="120"/>
      <c r="GLC847" s="120"/>
      <c r="GLD847" s="120"/>
      <c r="GLE847" s="120"/>
      <c r="GLF847" s="120"/>
      <c r="GLG847" s="120"/>
      <c r="GLH847" s="120"/>
      <c r="GLI847" s="120"/>
      <c r="GLJ847" s="120"/>
      <c r="GLK847" s="120"/>
      <c r="GLL847" s="120"/>
      <c r="GLM847" s="120"/>
      <c r="GLN847" s="120"/>
      <c r="GLO847" s="120"/>
      <c r="GLP847" s="120"/>
      <c r="GLQ847" s="120"/>
      <c r="GLR847" s="120"/>
      <c r="GLS847" s="120"/>
      <c r="GLT847" s="120"/>
      <c r="GLU847" s="120"/>
      <c r="GLV847" s="120"/>
      <c r="GLW847" s="120"/>
      <c r="GLX847" s="120"/>
      <c r="GLY847" s="120"/>
      <c r="GLZ847" s="120"/>
      <c r="GMA847" s="120"/>
      <c r="GMB847" s="120"/>
      <c r="GMC847" s="120"/>
      <c r="GMD847" s="120"/>
      <c r="GME847" s="120"/>
      <c r="GMF847" s="120"/>
      <c r="GMG847" s="120"/>
      <c r="GMH847" s="120"/>
      <c r="GMI847" s="120"/>
      <c r="GMJ847" s="120"/>
      <c r="GMK847" s="120"/>
      <c r="GML847" s="120"/>
      <c r="GMM847" s="120"/>
      <c r="GMN847" s="120"/>
      <c r="GMO847" s="120"/>
      <c r="GMP847" s="120"/>
      <c r="GMQ847" s="120"/>
      <c r="GMR847" s="120"/>
      <c r="GMS847" s="120"/>
      <c r="GMT847" s="120"/>
      <c r="GMU847" s="120"/>
      <c r="GMV847" s="120"/>
      <c r="GMW847" s="120"/>
      <c r="GMX847" s="120"/>
      <c r="GMY847" s="120"/>
      <c r="GMZ847" s="120"/>
      <c r="GNA847" s="120"/>
      <c r="GNB847" s="120"/>
      <c r="GNC847" s="120"/>
      <c r="GND847" s="120"/>
      <c r="GNE847" s="120"/>
      <c r="GNF847" s="120"/>
      <c r="GNG847" s="120"/>
      <c r="GNH847" s="120"/>
      <c r="GNI847" s="120"/>
      <c r="GNJ847" s="120"/>
      <c r="GNK847" s="120"/>
      <c r="GNL847" s="120"/>
      <c r="GNM847" s="120"/>
      <c r="GNN847" s="120"/>
      <c r="GNO847" s="120"/>
      <c r="GNP847" s="120"/>
      <c r="GNQ847" s="120"/>
      <c r="GNR847" s="120"/>
      <c r="GNS847" s="120"/>
      <c r="GNT847" s="120"/>
      <c r="GNU847" s="120"/>
      <c r="GNV847" s="120"/>
      <c r="GNW847" s="120"/>
      <c r="GNX847" s="120"/>
      <c r="GNY847" s="120"/>
      <c r="GNZ847" s="120"/>
      <c r="GOA847" s="120"/>
      <c r="GOB847" s="120"/>
      <c r="GOC847" s="120"/>
      <c r="GOD847" s="120"/>
      <c r="GOE847" s="120"/>
      <c r="GOF847" s="120"/>
      <c r="GOG847" s="120"/>
      <c r="GOH847" s="120"/>
      <c r="GOI847" s="120"/>
      <c r="GOJ847" s="120"/>
      <c r="GOK847" s="120"/>
      <c r="GOL847" s="120"/>
      <c r="GOM847" s="120"/>
      <c r="GON847" s="120"/>
      <c r="GOO847" s="120"/>
      <c r="GOP847" s="120"/>
      <c r="GOQ847" s="120"/>
      <c r="GOR847" s="120"/>
      <c r="GOS847" s="120"/>
      <c r="GOT847" s="120"/>
      <c r="GOU847" s="120"/>
      <c r="GOV847" s="120"/>
      <c r="GOW847" s="120"/>
      <c r="GOX847" s="120"/>
      <c r="GOY847" s="120"/>
      <c r="GOZ847" s="120"/>
      <c r="GPA847" s="120"/>
      <c r="GPB847" s="120"/>
      <c r="GPC847" s="120"/>
      <c r="GPD847" s="120"/>
      <c r="GPE847" s="120"/>
      <c r="GPF847" s="120"/>
      <c r="GPG847" s="120"/>
      <c r="GPH847" s="120"/>
      <c r="GPI847" s="120"/>
      <c r="GPJ847" s="120"/>
      <c r="GPK847" s="120"/>
      <c r="GPL847" s="120"/>
      <c r="GPM847" s="120"/>
      <c r="GPN847" s="120"/>
      <c r="GPO847" s="120"/>
      <c r="GPP847" s="120"/>
      <c r="GPQ847" s="120"/>
      <c r="GPR847" s="120"/>
      <c r="GPS847" s="120"/>
      <c r="GPT847" s="120"/>
      <c r="GPU847" s="120"/>
      <c r="GPV847" s="120"/>
      <c r="GPW847" s="120"/>
      <c r="GPX847" s="120"/>
      <c r="GPY847" s="120"/>
      <c r="GPZ847" s="120"/>
      <c r="GQA847" s="120"/>
      <c r="GQB847" s="120"/>
      <c r="GQC847" s="120"/>
      <c r="GQD847" s="120"/>
      <c r="GQE847" s="120"/>
      <c r="GQF847" s="120"/>
      <c r="GQG847" s="120"/>
      <c r="GQH847" s="120"/>
      <c r="GQI847" s="120"/>
      <c r="GQJ847" s="120"/>
      <c r="GQK847" s="120"/>
      <c r="GQL847" s="120"/>
      <c r="GQM847" s="120"/>
      <c r="GQN847" s="120"/>
      <c r="GQO847" s="120"/>
      <c r="GQP847" s="120"/>
      <c r="GQQ847" s="120"/>
      <c r="GQR847" s="120"/>
      <c r="GQS847" s="120"/>
      <c r="GQT847" s="120"/>
      <c r="GQU847" s="120"/>
      <c r="GQV847" s="120"/>
      <c r="GQW847" s="120"/>
      <c r="GQX847" s="120"/>
      <c r="GQY847" s="120"/>
      <c r="GQZ847" s="120"/>
      <c r="GRA847" s="120"/>
      <c r="GRB847" s="120"/>
      <c r="GRC847" s="120"/>
      <c r="GRD847" s="120"/>
      <c r="GRE847" s="120"/>
      <c r="GRF847" s="120"/>
      <c r="GRG847" s="120"/>
      <c r="GRH847" s="120"/>
      <c r="GRI847" s="120"/>
      <c r="GRJ847" s="120"/>
      <c r="GRK847" s="120"/>
      <c r="GRL847" s="120"/>
      <c r="GRM847" s="120"/>
      <c r="GRN847" s="120"/>
      <c r="GRO847" s="120"/>
      <c r="GRP847" s="120"/>
      <c r="GRQ847" s="120"/>
      <c r="GRR847" s="120"/>
      <c r="GRS847" s="120"/>
      <c r="GRT847" s="120"/>
      <c r="GRU847" s="120"/>
      <c r="GRV847" s="120"/>
      <c r="GRW847" s="120"/>
      <c r="GRX847" s="120"/>
      <c r="GRY847" s="120"/>
      <c r="GRZ847" s="120"/>
      <c r="GSA847" s="120"/>
      <c r="GSB847" s="120"/>
      <c r="GSC847" s="120"/>
      <c r="GSD847" s="120"/>
      <c r="GSE847" s="120"/>
      <c r="GSF847" s="120"/>
      <c r="GSG847" s="120"/>
      <c r="GSH847" s="120"/>
      <c r="GSI847" s="120"/>
      <c r="GSJ847" s="120"/>
      <c r="GSK847" s="120"/>
      <c r="GSL847" s="120"/>
      <c r="GSM847" s="120"/>
      <c r="GSN847" s="120"/>
      <c r="GSO847" s="120"/>
      <c r="GSP847" s="120"/>
      <c r="GSQ847" s="120"/>
      <c r="GSR847" s="120"/>
      <c r="GSS847" s="120"/>
      <c r="GST847" s="120"/>
      <c r="GSU847" s="120"/>
      <c r="GSV847" s="120"/>
      <c r="GSW847" s="120"/>
      <c r="GSX847" s="120"/>
      <c r="GSY847" s="120"/>
      <c r="GSZ847" s="120"/>
      <c r="GTA847" s="120"/>
      <c r="GTB847" s="120"/>
      <c r="GTC847" s="120"/>
      <c r="GTD847" s="120"/>
      <c r="GTE847" s="120"/>
      <c r="GTF847" s="120"/>
      <c r="GTG847" s="120"/>
      <c r="GTH847" s="120"/>
      <c r="GTI847" s="120"/>
      <c r="GTJ847" s="120"/>
      <c r="GTK847" s="120"/>
      <c r="GTL847" s="120"/>
      <c r="GTM847" s="120"/>
      <c r="GTN847" s="120"/>
      <c r="GTO847" s="120"/>
      <c r="GTP847" s="120"/>
      <c r="GTQ847" s="120"/>
      <c r="GTR847" s="120"/>
      <c r="GTS847" s="120"/>
      <c r="GTT847" s="120"/>
      <c r="GTU847" s="120"/>
      <c r="GTV847" s="120"/>
      <c r="GTW847" s="120"/>
      <c r="GTX847" s="120"/>
      <c r="GTY847" s="120"/>
      <c r="GTZ847" s="120"/>
      <c r="GUA847" s="120"/>
      <c r="GUB847" s="120"/>
      <c r="GUC847" s="120"/>
      <c r="GUD847" s="120"/>
      <c r="GUE847" s="120"/>
      <c r="GUF847" s="120"/>
      <c r="GUG847" s="120"/>
      <c r="GUH847" s="120"/>
      <c r="GUI847" s="120"/>
      <c r="GUJ847" s="120"/>
      <c r="GUK847" s="120"/>
      <c r="GUL847" s="120"/>
      <c r="GUM847" s="120"/>
      <c r="GUN847" s="120"/>
      <c r="GUO847" s="120"/>
      <c r="GUP847" s="120"/>
      <c r="GUQ847" s="120"/>
      <c r="GUR847" s="120"/>
      <c r="GUS847" s="120"/>
      <c r="GUT847" s="120"/>
      <c r="GUU847" s="120"/>
      <c r="GUV847" s="120"/>
      <c r="GUW847" s="120"/>
      <c r="GUX847" s="120"/>
      <c r="GUY847" s="120"/>
      <c r="GUZ847" s="120"/>
      <c r="GVA847" s="120"/>
      <c r="GVB847" s="120"/>
      <c r="GVC847" s="120"/>
      <c r="GVD847" s="120"/>
      <c r="GVE847" s="120"/>
      <c r="GVF847" s="120"/>
      <c r="GVG847" s="120"/>
      <c r="GVH847" s="120"/>
      <c r="GVI847" s="120"/>
      <c r="GVJ847" s="120"/>
      <c r="GVK847" s="120"/>
      <c r="GVL847" s="120"/>
      <c r="GVM847" s="120"/>
      <c r="GVN847" s="120"/>
      <c r="GVO847" s="120"/>
      <c r="GVP847" s="120"/>
      <c r="GVQ847" s="120"/>
      <c r="GVR847" s="120"/>
      <c r="GVS847" s="120"/>
      <c r="GVT847" s="120"/>
      <c r="GVU847" s="120"/>
      <c r="GVV847" s="120"/>
      <c r="GVW847" s="120"/>
      <c r="GVX847" s="120"/>
      <c r="GVY847" s="120"/>
      <c r="GVZ847" s="120"/>
      <c r="GWA847" s="120"/>
      <c r="GWB847" s="120"/>
      <c r="GWC847" s="120"/>
      <c r="GWD847" s="120"/>
      <c r="GWE847" s="120"/>
      <c r="GWF847" s="120"/>
      <c r="GWG847" s="120"/>
      <c r="GWH847" s="120"/>
      <c r="GWI847" s="120"/>
      <c r="GWJ847" s="120"/>
      <c r="GWK847" s="120"/>
      <c r="GWL847" s="120"/>
      <c r="GWM847" s="120"/>
      <c r="GWN847" s="120"/>
      <c r="GWO847" s="120"/>
      <c r="GWP847" s="120"/>
      <c r="GWQ847" s="120"/>
      <c r="GWR847" s="120"/>
      <c r="GWS847" s="120"/>
      <c r="GWT847" s="120"/>
      <c r="GWU847" s="120"/>
      <c r="GWV847" s="120"/>
      <c r="GWW847" s="120"/>
      <c r="GWX847" s="120"/>
      <c r="GWY847" s="120"/>
      <c r="GWZ847" s="120"/>
      <c r="GXA847" s="120"/>
      <c r="GXB847" s="120"/>
      <c r="GXC847" s="120"/>
      <c r="GXD847" s="120"/>
      <c r="GXE847" s="120"/>
      <c r="GXF847" s="120"/>
      <c r="GXG847" s="120"/>
      <c r="GXH847" s="120"/>
      <c r="GXI847" s="120"/>
      <c r="GXJ847" s="120"/>
      <c r="GXK847" s="120"/>
      <c r="GXL847" s="120"/>
      <c r="GXM847" s="120"/>
      <c r="GXN847" s="120"/>
      <c r="GXO847" s="120"/>
      <c r="GXP847" s="120"/>
      <c r="GXQ847" s="120"/>
      <c r="GXR847" s="120"/>
      <c r="GXS847" s="120"/>
      <c r="GXT847" s="120"/>
      <c r="GXU847" s="120"/>
      <c r="GXV847" s="120"/>
      <c r="GXW847" s="120"/>
      <c r="GXX847" s="120"/>
      <c r="GXY847" s="120"/>
      <c r="GXZ847" s="120"/>
      <c r="GYA847" s="120"/>
      <c r="GYB847" s="120"/>
      <c r="GYC847" s="120"/>
      <c r="GYD847" s="120"/>
      <c r="GYE847" s="120"/>
      <c r="GYF847" s="120"/>
      <c r="GYG847" s="120"/>
      <c r="GYH847" s="120"/>
      <c r="GYI847" s="120"/>
      <c r="GYJ847" s="120"/>
      <c r="GYK847" s="120"/>
      <c r="GYL847" s="120"/>
      <c r="GYM847" s="120"/>
      <c r="GYN847" s="120"/>
      <c r="GYO847" s="120"/>
      <c r="GYP847" s="120"/>
      <c r="GYQ847" s="120"/>
      <c r="GYR847" s="120"/>
      <c r="GYS847" s="120"/>
      <c r="GYT847" s="120"/>
      <c r="GYU847" s="120"/>
      <c r="GYV847" s="120"/>
      <c r="GYW847" s="120"/>
      <c r="GYX847" s="120"/>
      <c r="GYY847" s="120"/>
      <c r="GYZ847" s="120"/>
      <c r="GZA847" s="120"/>
      <c r="GZB847" s="120"/>
      <c r="GZC847" s="120"/>
      <c r="GZD847" s="120"/>
      <c r="GZE847" s="120"/>
      <c r="GZF847" s="120"/>
      <c r="GZG847" s="120"/>
      <c r="GZH847" s="120"/>
      <c r="GZI847" s="120"/>
      <c r="GZJ847" s="120"/>
      <c r="GZK847" s="120"/>
      <c r="GZL847" s="120"/>
      <c r="GZM847" s="120"/>
      <c r="GZN847" s="120"/>
      <c r="GZO847" s="120"/>
      <c r="GZP847" s="120"/>
      <c r="GZQ847" s="120"/>
      <c r="GZR847" s="120"/>
      <c r="GZS847" s="120"/>
      <c r="GZT847" s="120"/>
      <c r="GZU847" s="120"/>
      <c r="GZV847" s="120"/>
      <c r="GZW847" s="120"/>
      <c r="GZX847" s="120"/>
      <c r="GZY847" s="120"/>
      <c r="GZZ847" s="120"/>
      <c r="HAA847" s="120"/>
      <c r="HAB847" s="120"/>
      <c r="HAC847" s="120"/>
      <c r="HAD847" s="120"/>
      <c r="HAE847" s="120"/>
      <c r="HAF847" s="120"/>
      <c r="HAG847" s="120"/>
      <c r="HAH847" s="120"/>
      <c r="HAI847" s="120"/>
      <c r="HAJ847" s="120"/>
      <c r="HAK847" s="120"/>
      <c r="HAL847" s="120"/>
      <c r="HAM847" s="120"/>
      <c r="HAN847" s="120"/>
      <c r="HAO847" s="120"/>
      <c r="HAP847" s="120"/>
      <c r="HAQ847" s="120"/>
      <c r="HAR847" s="120"/>
      <c r="HAS847" s="120"/>
      <c r="HAT847" s="120"/>
      <c r="HAU847" s="120"/>
      <c r="HAV847" s="120"/>
      <c r="HAW847" s="120"/>
      <c r="HAX847" s="120"/>
      <c r="HAY847" s="120"/>
      <c r="HAZ847" s="120"/>
      <c r="HBA847" s="120"/>
      <c r="HBB847" s="120"/>
      <c r="HBC847" s="120"/>
      <c r="HBD847" s="120"/>
      <c r="HBE847" s="120"/>
      <c r="HBF847" s="120"/>
      <c r="HBG847" s="120"/>
      <c r="HBH847" s="120"/>
      <c r="HBI847" s="120"/>
      <c r="HBJ847" s="120"/>
      <c r="HBK847" s="120"/>
      <c r="HBL847" s="120"/>
      <c r="HBM847" s="120"/>
      <c r="HBN847" s="120"/>
      <c r="HBO847" s="120"/>
      <c r="HBP847" s="120"/>
      <c r="HBQ847" s="120"/>
      <c r="HBR847" s="120"/>
      <c r="HBS847" s="120"/>
      <c r="HBT847" s="120"/>
      <c r="HBU847" s="120"/>
      <c r="HBV847" s="120"/>
      <c r="HBW847" s="120"/>
      <c r="HBX847" s="120"/>
      <c r="HBY847" s="120"/>
      <c r="HBZ847" s="120"/>
      <c r="HCA847" s="120"/>
      <c r="HCB847" s="120"/>
      <c r="HCC847" s="120"/>
      <c r="HCD847" s="120"/>
      <c r="HCE847" s="120"/>
      <c r="HCF847" s="120"/>
      <c r="HCG847" s="120"/>
      <c r="HCH847" s="120"/>
      <c r="HCI847" s="120"/>
      <c r="HCJ847" s="120"/>
      <c r="HCK847" s="120"/>
      <c r="HCL847" s="120"/>
      <c r="HCM847" s="120"/>
      <c r="HCN847" s="120"/>
      <c r="HCO847" s="120"/>
      <c r="HCP847" s="120"/>
      <c r="HCQ847" s="120"/>
      <c r="HCR847" s="120"/>
      <c r="HCS847" s="120"/>
      <c r="HCT847" s="120"/>
      <c r="HCU847" s="120"/>
      <c r="HCV847" s="120"/>
      <c r="HCW847" s="120"/>
      <c r="HCX847" s="120"/>
      <c r="HCY847" s="120"/>
      <c r="HCZ847" s="120"/>
      <c r="HDA847" s="120"/>
      <c r="HDB847" s="120"/>
      <c r="HDC847" s="120"/>
      <c r="HDD847" s="120"/>
      <c r="HDE847" s="120"/>
      <c r="HDF847" s="120"/>
      <c r="HDG847" s="120"/>
      <c r="HDH847" s="120"/>
      <c r="HDI847" s="120"/>
      <c r="HDJ847" s="120"/>
      <c r="HDK847" s="120"/>
      <c r="HDL847" s="120"/>
      <c r="HDM847" s="120"/>
      <c r="HDN847" s="120"/>
      <c r="HDO847" s="120"/>
      <c r="HDP847" s="120"/>
      <c r="HDQ847" s="120"/>
      <c r="HDR847" s="120"/>
      <c r="HDS847" s="120"/>
      <c r="HDT847" s="120"/>
      <c r="HDU847" s="120"/>
      <c r="HDV847" s="120"/>
      <c r="HDW847" s="120"/>
      <c r="HDX847" s="120"/>
      <c r="HDY847" s="120"/>
      <c r="HDZ847" s="120"/>
      <c r="HEA847" s="120"/>
      <c r="HEB847" s="120"/>
      <c r="HEC847" s="120"/>
      <c r="HED847" s="120"/>
      <c r="HEE847" s="120"/>
      <c r="HEF847" s="120"/>
      <c r="HEG847" s="120"/>
      <c r="HEH847" s="120"/>
      <c r="HEI847" s="120"/>
      <c r="HEJ847" s="120"/>
      <c r="HEK847" s="120"/>
      <c r="HEL847" s="120"/>
      <c r="HEM847" s="120"/>
      <c r="HEN847" s="120"/>
      <c r="HEO847" s="120"/>
      <c r="HEP847" s="120"/>
      <c r="HEQ847" s="120"/>
      <c r="HER847" s="120"/>
      <c r="HES847" s="120"/>
      <c r="HET847" s="120"/>
      <c r="HEU847" s="120"/>
      <c r="HEV847" s="120"/>
      <c r="HEW847" s="120"/>
      <c r="HEX847" s="120"/>
      <c r="HEY847" s="120"/>
      <c r="HEZ847" s="120"/>
      <c r="HFA847" s="120"/>
      <c r="HFB847" s="120"/>
      <c r="HFC847" s="120"/>
      <c r="HFD847" s="120"/>
      <c r="HFE847" s="120"/>
      <c r="HFF847" s="120"/>
      <c r="HFG847" s="120"/>
      <c r="HFH847" s="120"/>
      <c r="HFI847" s="120"/>
      <c r="HFJ847" s="120"/>
      <c r="HFK847" s="120"/>
      <c r="HFL847" s="120"/>
      <c r="HFM847" s="120"/>
      <c r="HFN847" s="120"/>
      <c r="HFO847" s="120"/>
      <c r="HFP847" s="120"/>
      <c r="HFQ847" s="120"/>
      <c r="HFR847" s="120"/>
      <c r="HFS847" s="120"/>
      <c r="HFT847" s="120"/>
      <c r="HFU847" s="120"/>
      <c r="HFV847" s="120"/>
      <c r="HFW847" s="120"/>
      <c r="HFX847" s="120"/>
      <c r="HFY847" s="120"/>
      <c r="HFZ847" s="120"/>
      <c r="HGA847" s="120"/>
      <c r="HGB847" s="120"/>
      <c r="HGC847" s="120"/>
      <c r="HGD847" s="120"/>
      <c r="HGE847" s="120"/>
      <c r="HGF847" s="120"/>
      <c r="HGG847" s="120"/>
      <c r="HGH847" s="120"/>
      <c r="HGI847" s="120"/>
      <c r="HGJ847" s="120"/>
      <c r="HGK847" s="120"/>
      <c r="HGL847" s="120"/>
      <c r="HGM847" s="120"/>
      <c r="HGN847" s="120"/>
      <c r="HGO847" s="120"/>
      <c r="HGP847" s="120"/>
      <c r="HGQ847" s="120"/>
      <c r="HGR847" s="120"/>
      <c r="HGS847" s="120"/>
      <c r="HGT847" s="120"/>
      <c r="HGU847" s="120"/>
      <c r="HGV847" s="120"/>
      <c r="HGW847" s="120"/>
      <c r="HGX847" s="120"/>
      <c r="HGY847" s="120"/>
      <c r="HGZ847" s="120"/>
      <c r="HHA847" s="120"/>
      <c r="HHB847" s="120"/>
      <c r="HHC847" s="120"/>
      <c r="HHD847" s="120"/>
      <c r="HHE847" s="120"/>
      <c r="HHF847" s="120"/>
      <c r="HHG847" s="120"/>
      <c r="HHH847" s="120"/>
      <c r="HHI847" s="120"/>
      <c r="HHJ847" s="120"/>
      <c r="HHK847" s="120"/>
      <c r="HHL847" s="120"/>
      <c r="HHM847" s="120"/>
      <c r="HHN847" s="120"/>
      <c r="HHO847" s="120"/>
      <c r="HHP847" s="120"/>
      <c r="HHQ847" s="120"/>
      <c r="HHR847" s="120"/>
      <c r="HHS847" s="120"/>
      <c r="HHT847" s="120"/>
      <c r="HHU847" s="120"/>
      <c r="HHV847" s="120"/>
      <c r="HHW847" s="120"/>
      <c r="HHX847" s="120"/>
      <c r="HHY847" s="120"/>
      <c r="HHZ847" s="120"/>
      <c r="HIA847" s="120"/>
      <c r="HIB847" s="120"/>
      <c r="HIC847" s="120"/>
      <c r="HID847" s="120"/>
      <c r="HIE847" s="120"/>
      <c r="HIF847" s="120"/>
      <c r="HIG847" s="120"/>
      <c r="HIH847" s="120"/>
      <c r="HII847" s="120"/>
      <c r="HIJ847" s="120"/>
      <c r="HIK847" s="120"/>
      <c r="HIL847" s="120"/>
      <c r="HIM847" s="120"/>
      <c r="HIN847" s="120"/>
      <c r="HIO847" s="120"/>
      <c r="HIP847" s="120"/>
      <c r="HIQ847" s="120"/>
      <c r="HIR847" s="120"/>
      <c r="HIS847" s="120"/>
      <c r="HIT847" s="120"/>
      <c r="HIU847" s="120"/>
      <c r="HIV847" s="120"/>
      <c r="HIW847" s="120"/>
      <c r="HIX847" s="120"/>
      <c r="HIY847" s="120"/>
      <c r="HIZ847" s="120"/>
      <c r="HJA847" s="120"/>
      <c r="HJB847" s="120"/>
      <c r="HJC847" s="120"/>
      <c r="HJD847" s="120"/>
      <c r="HJE847" s="120"/>
      <c r="HJF847" s="120"/>
      <c r="HJG847" s="120"/>
      <c r="HJH847" s="120"/>
      <c r="HJI847" s="120"/>
      <c r="HJJ847" s="120"/>
      <c r="HJK847" s="120"/>
      <c r="HJL847" s="120"/>
      <c r="HJM847" s="120"/>
      <c r="HJN847" s="120"/>
      <c r="HJO847" s="120"/>
      <c r="HJP847" s="120"/>
      <c r="HJQ847" s="120"/>
      <c r="HJR847" s="120"/>
      <c r="HJS847" s="120"/>
      <c r="HJT847" s="120"/>
      <c r="HJU847" s="120"/>
      <c r="HJV847" s="120"/>
      <c r="HJW847" s="120"/>
      <c r="HJX847" s="120"/>
      <c r="HJY847" s="120"/>
      <c r="HJZ847" s="120"/>
      <c r="HKA847" s="120"/>
      <c r="HKB847" s="120"/>
      <c r="HKC847" s="120"/>
      <c r="HKD847" s="120"/>
      <c r="HKE847" s="120"/>
      <c r="HKF847" s="120"/>
      <c r="HKG847" s="120"/>
      <c r="HKH847" s="120"/>
      <c r="HKI847" s="120"/>
      <c r="HKJ847" s="120"/>
      <c r="HKK847" s="120"/>
      <c r="HKL847" s="120"/>
      <c r="HKM847" s="120"/>
      <c r="HKN847" s="120"/>
      <c r="HKO847" s="120"/>
      <c r="HKP847" s="120"/>
      <c r="HKQ847" s="120"/>
      <c r="HKR847" s="120"/>
      <c r="HKS847" s="120"/>
      <c r="HKT847" s="120"/>
      <c r="HKU847" s="120"/>
      <c r="HKV847" s="120"/>
      <c r="HKW847" s="120"/>
      <c r="HKX847" s="120"/>
      <c r="HKY847" s="120"/>
      <c r="HKZ847" s="120"/>
      <c r="HLA847" s="120"/>
      <c r="HLB847" s="120"/>
      <c r="HLC847" s="120"/>
      <c r="HLD847" s="120"/>
      <c r="HLE847" s="120"/>
      <c r="HLF847" s="120"/>
      <c r="HLG847" s="120"/>
      <c r="HLH847" s="120"/>
      <c r="HLI847" s="120"/>
      <c r="HLJ847" s="120"/>
      <c r="HLK847" s="120"/>
      <c r="HLL847" s="120"/>
      <c r="HLM847" s="120"/>
      <c r="HLN847" s="120"/>
      <c r="HLO847" s="120"/>
      <c r="HLP847" s="120"/>
      <c r="HLQ847" s="120"/>
      <c r="HLR847" s="120"/>
      <c r="HLS847" s="120"/>
      <c r="HLT847" s="120"/>
      <c r="HLU847" s="120"/>
      <c r="HLV847" s="120"/>
      <c r="HLW847" s="120"/>
      <c r="HLX847" s="120"/>
      <c r="HLY847" s="120"/>
      <c r="HLZ847" s="120"/>
      <c r="HMA847" s="120"/>
      <c r="HMB847" s="120"/>
      <c r="HMC847" s="120"/>
      <c r="HMD847" s="120"/>
      <c r="HME847" s="120"/>
      <c r="HMF847" s="120"/>
      <c r="HMG847" s="120"/>
      <c r="HMH847" s="120"/>
      <c r="HMI847" s="120"/>
      <c r="HMJ847" s="120"/>
      <c r="HMK847" s="120"/>
      <c r="HML847" s="120"/>
      <c r="HMM847" s="120"/>
      <c r="HMN847" s="120"/>
      <c r="HMO847" s="120"/>
      <c r="HMP847" s="120"/>
      <c r="HMQ847" s="120"/>
      <c r="HMR847" s="120"/>
      <c r="HMS847" s="120"/>
      <c r="HMT847" s="120"/>
      <c r="HMU847" s="120"/>
      <c r="HMV847" s="120"/>
      <c r="HMW847" s="120"/>
      <c r="HMX847" s="120"/>
      <c r="HMY847" s="120"/>
      <c r="HMZ847" s="120"/>
      <c r="HNA847" s="120"/>
      <c r="HNB847" s="120"/>
      <c r="HNC847" s="120"/>
      <c r="HND847" s="120"/>
      <c r="HNE847" s="120"/>
      <c r="HNF847" s="120"/>
      <c r="HNG847" s="120"/>
      <c r="HNH847" s="120"/>
      <c r="HNI847" s="120"/>
      <c r="HNJ847" s="120"/>
      <c r="HNK847" s="120"/>
      <c r="HNL847" s="120"/>
      <c r="HNM847" s="120"/>
      <c r="HNN847" s="120"/>
      <c r="HNO847" s="120"/>
      <c r="HNP847" s="120"/>
      <c r="HNQ847" s="120"/>
      <c r="HNR847" s="120"/>
      <c r="HNS847" s="120"/>
      <c r="HNT847" s="120"/>
      <c r="HNU847" s="120"/>
      <c r="HNV847" s="120"/>
      <c r="HNW847" s="120"/>
      <c r="HNX847" s="120"/>
      <c r="HNY847" s="120"/>
      <c r="HNZ847" s="120"/>
      <c r="HOA847" s="120"/>
      <c r="HOB847" s="120"/>
      <c r="HOC847" s="120"/>
      <c r="HOD847" s="120"/>
      <c r="HOE847" s="120"/>
      <c r="HOF847" s="120"/>
      <c r="HOG847" s="120"/>
      <c r="HOH847" s="120"/>
      <c r="HOI847" s="120"/>
      <c r="HOJ847" s="120"/>
      <c r="HOK847" s="120"/>
      <c r="HOL847" s="120"/>
      <c r="HOM847" s="120"/>
      <c r="HON847" s="120"/>
      <c r="HOO847" s="120"/>
      <c r="HOP847" s="120"/>
      <c r="HOQ847" s="120"/>
      <c r="HOR847" s="120"/>
      <c r="HOS847" s="120"/>
      <c r="HOT847" s="120"/>
      <c r="HOU847" s="120"/>
      <c r="HOV847" s="120"/>
      <c r="HOW847" s="120"/>
      <c r="HOX847" s="120"/>
      <c r="HOY847" s="120"/>
      <c r="HOZ847" s="120"/>
      <c r="HPA847" s="120"/>
      <c r="HPB847" s="120"/>
      <c r="HPC847" s="120"/>
      <c r="HPD847" s="120"/>
      <c r="HPE847" s="120"/>
      <c r="HPF847" s="120"/>
      <c r="HPG847" s="120"/>
      <c r="HPH847" s="120"/>
      <c r="HPI847" s="120"/>
      <c r="HPJ847" s="120"/>
      <c r="HPK847" s="120"/>
      <c r="HPL847" s="120"/>
      <c r="HPM847" s="120"/>
      <c r="HPN847" s="120"/>
      <c r="HPO847" s="120"/>
      <c r="HPP847" s="120"/>
      <c r="HPQ847" s="120"/>
      <c r="HPR847" s="120"/>
      <c r="HPS847" s="120"/>
      <c r="HPT847" s="120"/>
      <c r="HPU847" s="120"/>
      <c r="HPV847" s="120"/>
      <c r="HPW847" s="120"/>
      <c r="HPX847" s="120"/>
      <c r="HPY847" s="120"/>
      <c r="HPZ847" s="120"/>
      <c r="HQA847" s="120"/>
      <c r="HQB847" s="120"/>
      <c r="HQC847" s="120"/>
      <c r="HQD847" s="120"/>
      <c r="HQE847" s="120"/>
      <c r="HQF847" s="120"/>
      <c r="HQG847" s="120"/>
      <c r="HQH847" s="120"/>
      <c r="HQI847" s="120"/>
      <c r="HQJ847" s="120"/>
      <c r="HQK847" s="120"/>
      <c r="HQL847" s="120"/>
      <c r="HQM847" s="120"/>
      <c r="HQN847" s="120"/>
      <c r="HQO847" s="120"/>
      <c r="HQP847" s="120"/>
      <c r="HQQ847" s="120"/>
      <c r="HQR847" s="120"/>
      <c r="HQS847" s="120"/>
      <c r="HQT847" s="120"/>
      <c r="HQU847" s="120"/>
      <c r="HQV847" s="120"/>
      <c r="HQW847" s="120"/>
      <c r="HQX847" s="120"/>
      <c r="HQY847" s="120"/>
      <c r="HQZ847" s="120"/>
      <c r="HRA847" s="120"/>
      <c r="HRB847" s="120"/>
      <c r="HRC847" s="120"/>
      <c r="HRD847" s="120"/>
      <c r="HRE847" s="120"/>
      <c r="HRF847" s="120"/>
      <c r="HRG847" s="120"/>
      <c r="HRH847" s="120"/>
      <c r="HRI847" s="120"/>
      <c r="HRJ847" s="120"/>
      <c r="HRK847" s="120"/>
      <c r="HRL847" s="120"/>
      <c r="HRM847" s="120"/>
      <c r="HRN847" s="120"/>
      <c r="HRO847" s="120"/>
      <c r="HRP847" s="120"/>
      <c r="HRQ847" s="120"/>
      <c r="HRR847" s="120"/>
      <c r="HRS847" s="120"/>
      <c r="HRT847" s="120"/>
      <c r="HRU847" s="120"/>
      <c r="HRV847" s="120"/>
      <c r="HRW847" s="120"/>
      <c r="HRX847" s="120"/>
      <c r="HRY847" s="120"/>
      <c r="HRZ847" s="120"/>
      <c r="HSA847" s="120"/>
      <c r="HSB847" s="120"/>
      <c r="HSC847" s="120"/>
      <c r="HSD847" s="120"/>
      <c r="HSE847" s="120"/>
      <c r="HSF847" s="120"/>
      <c r="HSG847" s="120"/>
      <c r="HSH847" s="120"/>
      <c r="HSI847" s="120"/>
      <c r="HSJ847" s="120"/>
      <c r="HSK847" s="120"/>
      <c r="HSL847" s="120"/>
      <c r="HSM847" s="120"/>
      <c r="HSN847" s="120"/>
      <c r="HSO847" s="120"/>
      <c r="HSP847" s="120"/>
      <c r="HSQ847" s="120"/>
      <c r="HSR847" s="120"/>
      <c r="HSS847" s="120"/>
      <c r="HST847" s="120"/>
      <c r="HSU847" s="120"/>
      <c r="HSV847" s="120"/>
      <c r="HSW847" s="120"/>
      <c r="HSX847" s="120"/>
      <c r="HSY847" s="120"/>
      <c r="HSZ847" s="120"/>
      <c r="HTA847" s="120"/>
      <c r="HTB847" s="120"/>
      <c r="HTC847" s="120"/>
      <c r="HTD847" s="120"/>
      <c r="HTE847" s="120"/>
      <c r="HTF847" s="120"/>
      <c r="HTG847" s="120"/>
      <c r="HTH847" s="120"/>
      <c r="HTI847" s="120"/>
      <c r="HTJ847" s="120"/>
      <c r="HTK847" s="120"/>
      <c r="HTL847" s="120"/>
      <c r="HTM847" s="120"/>
      <c r="HTN847" s="120"/>
      <c r="HTO847" s="120"/>
      <c r="HTP847" s="120"/>
      <c r="HTQ847" s="120"/>
      <c r="HTR847" s="120"/>
      <c r="HTS847" s="120"/>
      <c r="HTT847" s="120"/>
      <c r="HTU847" s="120"/>
      <c r="HTV847" s="120"/>
      <c r="HTW847" s="120"/>
      <c r="HTX847" s="120"/>
      <c r="HTY847" s="120"/>
      <c r="HTZ847" s="120"/>
      <c r="HUA847" s="120"/>
      <c r="HUB847" s="120"/>
      <c r="HUC847" s="120"/>
      <c r="HUD847" s="120"/>
      <c r="HUE847" s="120"/>
      <c r="HUF847" s="120"/>
      <c r="HUG847" s="120"/>
      <c r="HUH847" s="120"/>
      <c r="HUI847" s="120"/>
      <c r="HUJ847" s="120"/>
      <c r="HUK847" s="120"/>
      <c r="HUL847" s="120"/>
      <c r="HUM847" s="120"/>
      <c r="HUN847" s="120"/>
      <c r="HUO847" s="120"/>
      <c r="HUP847" s="120"/>
      <c r="HUQ847" s="120"/>
      <c r="HUR847" s="120"/>
      <c r="HUS847" s="120"/>
      <c r="HUT847" s="120"/>
      <c r="HUU847" s="120"/>
      <c r="HUV847" s="120"/>
      <c r="HUW847" s="120"/>
      <c r="HUX847" s="120"/>
      <c r="HUY847" s="120"/>
      <c r="HUZ847" s="120"/>
      <c r="HVA847" s="120"/>
      <c r="HVB847" s="120"/>
      <c r="HVC847" s="120"/>
      <c r="HVD847" s="120"/>
      <c r="HVE847" s="120"/>
      <c r="HVF847" s="120"/>
      <c r="HVG847" s="120"/>
      <c r="HVH847" s="120"/>
      <c r="HVI847" s="120"/>
      <c r="HVJ847" s="120"/>
      <c r="HVK847" s="120"/>
      <c r="HVL847" s="120"/>
      <c r="HVM847" s="120"/>
      <c r="HVN847" s="120"/>
      <c r="HVO847" s="120"/>
      <c r="HVP847" s="120"/>
      <c r="HVQ847" s="120"/>
      <c r="HVR847" s="120"/>
      <c r="HVS847" s="120"/>
      <c r="HVT847" s="120"/>
      <c r="HVU847" s="120"/>
      <c r="HVV847" s="120"/>
      <c r="HVW847" s="120"/>
      <c r="HVX847" s="120"/>
      <c r="HVY847" s="120"/>
      <c r="HVZ847" s="120"/>
      <c r="HWA847" s="120"/>
      <c r="HWB847" s="120"/>
      <c r="HWC847" s="120"/>
      <c r="HWD847" s="120"/>
      <c r="HWE847" s="120"/>
      <c r="HWF847" s="120"/>
      <c r="HWG847" s="120"/>
      <c r="HWH847" s="120"/>
      <c r="HWI847" s="120"/>
      <c r="HWJ847" s="120"/>
      <c r="HWK847" s="120"/>
      <c r="HWL847" s="120"/>
      <c r="HWM847" s="120"/>
      <c r="HWN847" s="120"/>
      <c r="HWO847" s="120"/>
      <c r="HWP847" s="120"/>
      <c r="HWQ847" s="120"/>
      <c r="HWR847" s="120"/>
      <c r="HWS847" s="120"/>
      <c r="HWT847" s="120"/>
      <c r="HWU847" s="120"/>
      <c r="HWV847" s="120"/>
      <c r="HWW847" s="120"/>
      <c r="HWX847" s="120"/>
      <c r="HWY847" s="120"/>
      <c r="HWZ847" s="120"/>
      <c r="HXA847" s="120"/>
      <c r="HXB847" s="120"/>
      <c r="HXC847" s="120"/>
      <c r="HXD847" s="120"/>
      <c r="HXE847" s="120"/>
      <c r="HXF847" s="120"/>
      <c r="HXG847" s="120"/>
      <c r="HXH847" s="120"/>
      <c r="HXI847" s="120"/>
      <c r="HXJ847" s="120"/>
      <c r="HXK847" s="120"/>
      <c r="HXL847" s="120"/>
      <c r="HXM847" s="120"/>
      <c r="HXN847" s="120"/>
      <c r="HXO847" s="120"/>
      <c r="HXP847" s="120"/>
      <c r="HXQ847" s="120"/>
      <c r="HXR847" s="120"/>
      <c r="HXS847" s="120"/>
      <c r="HXT847" s="120"/>
      <c r="HXU847" s="120"/>
      <c r="HXV847" s="120"/>
      <c r="HXW847" s="120"/>
      <c r="HXX847" s="120"/>
      <c r="HXY847" s="120"/>
      <c r="HXZ847" s="120"/>
      <c r="HYA847" s="120"/>
      <c r="HYB847" s="120"/>
      <c r="HYC847" s="120"/>
      <c r="HYD847" s="120"/>
      <c r="HYE847" s="120"/>
      <c r="HYF847" s="120"/>
      <c r="HYG847" s="120"/>
      <c r="HYH847" s="120"/>
      <c r="HYI847" s="120"/>
      <c r="HYJ847" s="120"/>
      <c r="HYK847" s="120"/>
      <c r="HYL847" s="120"/>
      <c r="HYM847" s="120"/>
      <c r="HYN847" s="120"/>
      <c r="HYO847" s="120"/>
      <c r="HYP847" s="120"/>
      <c r="HYQ847" s="120"/>
      <c r="HYR847" s="120"/>
      <c r="HYS847" s="120"/>
      <c r="HYT847" s="120"/>
      <c r="HYU847" s="120"/>
      <c r="HYV847" s="120"/>
      <c r="HYW847" s="120"/>
      <c r="HYX847" s="120"/>
      <c r="HYY847" s="120"/>
      <c r="HYZ847" s="120"/>
      <c r="HZA847" s="120"/>
      <c r="HZB847" s="120"/>
      <c r="HZC847" s="120"/>
      <c r="HZD847" s="120"/>
      <c r="HZE847" s="120"/>
      <c r="HZF847" s="120"/>
      <c r="HZG847" s="120"/>
      <c r="HZH847" s="120"/>
      <c r="HZI847" s="120"/>
      <c r="HZJ847" s="120"/>
      <c r="HZK847" s="120"/>
      <c r="HZL847" s="120"/>
      <c r="HZM847" s="120"/>
      <c r="HZN847" s="120"/>
      <c r="HZO847" s="120"/>
      <c r="HZP847" s="120"/>
      <c r="HZQ847" s="120"/>
      <c r="HZR847" s="120"/>
      <c r="HZS847" s="120"/>
      <c r="HZT847" s="120"/>
      <c r="HZU847" s="120"/>
      <c r="HZV847" s="120"/>
      <c r="HZW847" s="120"/>
      <c r="HZX847" s="120"/>
      <c r="HZY847" s="120"/>
      <c r="HZZ847" s="120"/>
      <c r="IAA847" s="120"/>
      <c r="IAB847" s="120"/>
      <c r="IAC847" s="120"/>
      <c r="IAD847" s="120"/>
      <c r="IAE847" s="120"/>
      <c r="IAF847" s="120"/>
      <c r="IAG847" s="120"/>
      <c r="IAH847" s="120"/>
      <c r="IAI847" s="120"/>
      <c r="IAJ847" s="120"/>
      <c r="IAK847" s="120"/>
      <c r="IAL847" s="120"/>
      <c r="IAM847" s="120"/>
      <c r="IAN847" s="120"/>
      <c r="IAO847" s="120"/>
      <c r="IAP847" s="120"/>
      <c r="IAQ847" s="120"/>
      <c r="IAR847" s="120"/>
      <c r="IAS847" s="120"/>
      <c r="IAT847" s="120"/>
      <c r="IAU847" s="120"/>
      <c r="IAV847" s="120"/>
      <c r="IAW847" s="120"/>
      <c r="IAX847" s="120"/>
      <c r="IAY847" s="120"/>
      <c r="IAZ847" s="120"/>
      <c r="IBA847" s="120"/>
      <c r="IBB847" s="120"/>
      <c r="IBC847" s="120"/>
      <c r="IBD847" s="120"/>
      <c r="IBE847" s="120"/>
      <c r="IBF847" s="120"/>
      <c r="IBG847" s="120"/>
      <c r="IBH847" s="120"/>
      <c r="IBI847" s="120"/>
      <c r="IBJ847" s="120"/>
      <c r="IBK847" s="120"/>
      <c r="IBL847" s="120"/>
      <c r="IBM847" s="120"/>
      <c r="IBN847" s="120"/>
      <c r="IBO847" s="120"/>
      <c r="IBP847" s="120"/>
      <c r="IBQ847" s="120"/>
      <c r="IBR847" s="120"/>
      <c r="IBS847" s="120"/>
      <c r="IBT847" s="120"/>
      <c r="IBU847" s="120"/>
      <c r="IBV847" s="120"/>
      <c r="IBW847" s="120"/>
      <c r="IBX847" s="120"/>
      <c r="IBY847" s="120"/>
      <c r="IBZ847" s="120"/>
      <c r="ICA847" s="120"/>
      <c r="ICB847" s="120"/>
      <c r="ICC847" s="120"/>
      <c r="ICD847" s="120"/>
      <c r="ICE847" s="120"/>
      <c r="ICF847" s="120"/>
      <c r="ICG847" s="120"/>
      <c r="ICH847" s="120"/>
      <c r="ICI847" s="120"/>
      <c r="ICJ847" s="120"/>
      <c r="ICK847" s="120"/>
      <c r="ICL847" s="120"/>
      <c r="ICM847" s="120"/>
      <c r="ICN847" s="120"/>
      <c r="ICO847" s="120"/>
      <c r="ICP847" s="120"/>
      <c r="ICQ847" s="120"/>
      <c r="ICR847" s="120"/>
      <c r="ICS847" s="120"/>
      <c r="ICT847" s="120"/>
      <c r="ICU847" s="120"/>
      <c r="ICV847" s="120"/>
      <c r="ICW847" s="120"/>
      <c r="ICX847" s="120"/>
      <c r="ICY847" s="120"/>
      <c r="ICZ847" s="120"/>
      <c r="IDA847" s="120"/>
      <c r="IDB847" s="120"/>
      <c r="IDC847" s="120"/>
      <c r="IDD847" s="120"/>
      <c r="IDE847" s="120"/>
      <c r="IDF847" s="120"/>
      <c r="IDG847" s="120"/>
      <c r="IDH847" s="120"/>
      <c r="IDI847" s="120"/>
      <c r="IDJ847" s="120"/>
      <c r="IDK847" s="120"/>
      <c r="IDL847" s="120"/>
      <c r="IDM847" s="120"/>
      <c r="IDN847" s="120"/>
      <c r="IDO847" s="120"/>
      <c r="IDP847" s="120"/>
      <c r="IDQ847" s="120"/>
      <c r="IDR847" s="120"/>
      <c r="IDS847" s="120"/>
      <c r="IDT847" s="120"/>
      <c r="IDU847" s="120"/>
      <c r="IDV847" s="120"/>
      <c r="IDW847" s="120"/>
      <c r="IDX847" s="120"/>
      <c r="IDY847" s="120"/>
      <c r="IDZ847" s="120"/>
      <c r="IEA847" s="120"/>
      <c r="IEB847" s="120"/>
      <c r="IEC847" s="120"/>
      <c r="IED847" s="120"/>
      <c r="IEE847" s="120"/>
      <c r="IEF847" s="120"/>
      <c r="IEG847" s="120"/>
      <c r="IEH847" s="120"/>
      <c r="IEI847" s="120"/>
      <c r="IEJ847" s="120"/>
      <c r="IEK847" s="120"/>
      <c r="IEL847" s="120"/>
      <c r="IEM847" s="120"/>
      <c r="IEN847" s="120"/>
      <c r="IEO847" s="120"/>
      <c r="IEP847" s="120"/>
      <c r="IEQ847" s="120"/>
      <c r="IER847" s="120"/>
      <c r="IES847" s="120"/>
      <c r="IET847" s="120"/>
      <c r="IEU847" s="120"/>
      <c r="IEV847" s="120"/>
      <c r="IEW847" s="120"/>
      <c r="IEX847" s="120"/>
      <c r="IEY847" s="120"/>
      <c r="IEZ847" s="120"/>
      <c r="IFA847" s="120"/>
      <c r="IFB847" s="120"/>
      <c r="IFC847" s="120"/>
      <c r="IFD847" s="120"/>
      <c r="IFE847" s="120"/>
      <c r="IFF847" s="120"/>
      <c r="IFG847" s="120"/>
      <c r="IFH847" s="120"/>
      <c r="IFI847" s="120"/>
      <c r="IFJ847" s="120"/>
      <c r="IFK847" s="120"/>
      <c r="IFL847" s="120"/>
      <c r="IFM847" s="120"/>
      <c r="IFN847" s="120"/>
      <c r="IFO847" s="120"/>
      <c r="IFP847" s="120"/>
      <c r="IFQ847" s="120"/>
      <c r="IFR847" s="120"/>
      <c r="IFS847" s="120"/>
      <c r="IFT847" s="120"/>
      <c r="IFU847" s="120"/>
      <c r="IFV847" s="120"/>
      <c r="IFW847" s="120"/>
      <c r="IFX847" s="120"/>
      <c r="IFY847" s="120"/>
      <c r="IFZ847" s="120"/>
      <c r="IGA847" s="120"/>
      <c r="IGB847" s="120"/>
      <c r="IGC847" s="120"/>
      <c r="IGD847" s="120"/>
      <c r="IGE847" s="120"/>
      <c r="IGF847" s="120"/>
      <c r="IGG847" s="120"/>
      <c r="IGH847" s="120"/>
      <c r="IGI847" s="120"/>
      <c r="IGJ847" s="120"/>
      <c r="IGK847" s="120"/>
      <c r="IGL847" s="120"/>
      <c r="IGM847" s="120"/>
      <c r="IGN847" s="120"/>
      <c r="IGO847" s="120"/>
      <c r="IGP847" s="120"/>
      <c r="IGQ847" s="120"/>
      <c r="IGR847" s="120"/>
      <c r="IGS847" s="120"/>
      <c r="IGT847" s="120"/>
      <c r="IGU847" s="120"/>
      <c r="IGV847" s="120"/>
      <c r="IGW847" s="120"/>
      <c r="IGX847" s="120"/>
      <c r="IGY847" s="120"/>
      <c r="IGZ847" s="120"/>
      <c r="IHA847" s="120"/>
      <c r="IHB847" s="120"/>
      <c r="IHC847" s="120"/>
      <c r="IHD847" s="120"/>
      <c r="IHE847" s="120"/>
      <c r="IHF847" s="120"/>
      <c r="IHG847" s="120"/>
      <c r="IHH847" s="120"/>
      <c r="IHI847" s="120"/>
      <c r="IHJ847" s="120"/>
      <c r="IHK847" s="120"/>
      <c r="IHL847" s="120"/>
      <c r="IHM847" s="120"/>
      <c r="IHN847" s="120"/>
      <c r="IHO847" s="120"/>
      <c r="IHP847" s="120"/>
      <c r="IHQ847" s="120"/>
      <c r="IHR847" s="120"/>
      <c r="IHS847" s="120"/>
      <c r="IHT847" s="120"/>
      <c r="IHU847" s="120"/>
      <c r="IHV847" s="120"/>
      <c r="IHW847" s="120"/>
      <c r="IHX847" s="120"/>
      <c r="IHY847" s="120"/>
      <c r="IHZ847" s="120"/>
      <c r="IIA847" s="120"/>
      <c r="IIB847" s="120"/>
      <c r="IIC847" s="120"/>
      <c r="IID847" s="120"/>
      <c r="IIE847" s="120"/>
      <c r="IIF847" s="120"/>
      <c r="IIG847" s="120"/>
      <c r="IIH847" s="120"/>
      <c r="III847" s="120"/>
      <c r="IIJ847" s="120"/>
      <c r="IIK847" s="120"/>
      <c r="IIL847" s="120"/>
      <c r="IIM847" s="120"/>
      <c r="IIN847" s="120"/>
      <c r="IIO847" s="120"/>
      <c r="IIP847" s="120"/>
      <c r="IIQ847" s="120"/>
      <c r="IIR847" s="120"/>
      <c r="IIS847" s="120"/>
      <c r="IIT847" s="120"/>
      <c r="IIU847" s="120"/>
      <c r="IIV847" s="120"/>
      <c r="IIW847" s="120"/>
      <c r="IIX847" s="120"/>
      <c r="IIY847" s="120"/>
      <c r="IIZ847" s="120"/>
      <c r="IJA847" s="120"/>
      <c r="IJB847" s="120"/>
      <c r="IJC847" s="120"/>
      <c r="IJD847" s="120"/>
      <c r="IJE847" s="120"/>
      <c r="IJF847" s="120"/>
      <c r="IJG847" s="120"/>
      <c r="IJH847" s="120"/>
      <c r="IJI847" s="120"/>
      <c r="IJJ847" s="120"/>
      <c r="IJK847" s="120"/>
      <c r="IJL847" s="120"/>
      <c r="IJM847" s="120"/>
      <c r="IJN847" s="120"/>
      <c r="IJO847" s="120"/>
      <c r="IJP847" s="120"/>
      <c r="IJQ847" s="120"/>
      <c r="IJR847" s="120"/>
      <c r="IJS847" s="120"/>
      <c r="IJT847" s="120"/>
      <c r="IJU847" s="120"/>
      <c r="IJV847" s="120"/>
      <c r="IJW847" s="120"/>
      <c r="IJX847" s="120"/>
      <c r="IJY847" s="120"/>
      <c r="IJZ847" s="120"/>
      <c r="IKA847" s="120"/>
      <c r="IKB847" s="120"/>
      <c r="IKC847" s="120"/>
      <c r="IKD847" s="120"/>
      <c r="IKE847" s="120"/>
      <c r="IKF847" s="120"/>
      <c r="IKG847" s="120"/>
      <c r="IKH847" s="120"/>
      <c r="IKI847" s="120"/>
      <c r="IKJ847" s="120"/>
      <c r="IKK847" s="120"/>
      <c r="IKL847" s="120"/>
      <c r="IKM847" s="120"/>
      <c r="IKN847" s="120"/>
      <c r="IKO847" s="120"/>
      <c r="IKP847" s="120"/>
      <c r="IKQ847" s="120"/>
      <c r="IKR847" s="120"/>
      <c r="IKS847" s="120"/>
      <c r="IKT847" s="120"/>
      <c r="IKU847" s="120"/>
      <c r="IKV847" s="120"/>
      <c r="IKW847" s="120"/>
      <c r="IKX847" s="120"/>
      <c r="IKY847" s="120"/>
      <c r="IKZ847" s="120"/>
      <c r="ILA847" s="120"/>
      <c r="ILB847" s="120"/>
      <c r="ILC847" s="120"/>
      <c r="ILD847" s="120"/>
      <c r="ILE847" s="120"/>
      <c r="ILF847" s="120"/>
      <c r="ILG847" s="120"/>
      <c r="ILH847" s="120"/>
      <c r="ILI847" s="120"/>
      <c r="ILJ847" s="120"/>
      <c r="ILK847" s="120"/>
      <c r="ILL847" s="120"/>
      <c r="ILM847" s="120"/>
      <c r="ILN847" s="120"/>
      <c r="ILO847" s="120"/>
      <c r="ILP847" s="120"/>
      <c r="ILQ847" s="120"/>
      <c r="ILR847" s="120"/>
      <c r="ILS847" s="120"/>
      <c r="ILT847" s="120"/>
      <c r="ILU847" s="120"/>
      <c r="ILV847" s="120"/>
      <c r="ILW847" s="120"/>
      <c r="ILX847" s="120"/>
      <c r="ILY847" s="120"/>
      <c r="ILZ847" s="120"/>
      <c r="IMA847" s="120"/>
      <c r="IMB847" s="120"/>
      <c r="IMC847" s="120"/>
      <c r="IMD847" s="120"/>
      <c r="IME847" s="120"/>
      <c r="IMF847" s="120"/>
      <c r="IMG847" s="120"/>
      <c r="IMH847" s="120"/>
      <c r="IMI847" s="120"/>
      <c r="IMJ847" s="120"/>
      <c r="IMK847" s="120"/>
      <c r="IML847" s="120"/>
      <c r="IMM847" s="120"/>
      <c r="IMN847" s="120"/>
      <c r="IMO847" s="120"/>
      <c r="IMP847" s="120"/>
      <c r="IMQ847" s="120"/>
      <c r="IMR847" s="120"/>
      <c r="IMS847" s="120"/>
      <c r="IMT847" s="120"/>
      <c r="IMU847" s="120"/>
      <c r="IMV847" s="120"/>
      <c r="IMW847" s="120"/>
      <c r="IMX847" s="120"/>
      <c r="IMY847" s="120"/>
      <c r="IMZ847" s="120"/>
      <c r="INA847" s="120"/>
      <c r="INB847" s="120"/>
      <c r="INC847" s="120"/>
      <c r="IND847" s="120"/>
      <c r="INE847" s="120"/>
      <c r="INF847" s="120"/>
      <c r="ING847" s="120"/>
      <c r="INH847" s="120"/>
      <c r="INI847" s="120"/>
      <c r="INJ847" s="120"/>
      <c r="INK847" s="120"/>
      <c r="INL847" s="120"/>
      <c r="INM847" s="120"/>
      <c r="INN847" s="120"/>
      <c r="INO847" s="120"/>
      <c r="INP847" s="120"/>
      <c r="INQ847" s="120"/>
      <c r="INR847" s="120"/>
      <c r="INS847" s="120"/>
      <c r="INT847" s="120"/>
      <c r="INU847" s="120"/>
      <c r="INV847" s="120"/>
      <c r="INW847" s="120"/>
      <c r="INX847" s="120"/>
      <c r="INY847" s="120"/>
      <c r="INZ847" s="120"/>
      <c r="IOA847" s="120"/>
      <c r="IOB847" s="120"/>
      <c r="IOC847" s="120"/>
      <c r="IOD847" s="120"/>
      <c r="IOE847" s="120"/>
      <c r="IOF847" s="120"/>
      <c r="IOG847" s="120"/>
      <c r="IOH847" s="120"/>
      <c r="IOI847" s="120"/>
      <c r="IOJ847" s="120"/>
      <c r="IOK847" s="120"/>
      <c r="IOL847" s="120"/>
      <c r="IOM847" s="120"/>
      <c r="ION847" s="120"/>
      <c r="IOO847" s="120"/>
      <c r="IOP847" s="120"/>
      <c r="IOQ847" s="120"/>
      <c r="IOR847" s="120"/>
      <c r="IOS847" s="120"/>
      <c r="IOT847" s="120"/>
      <c r="IOU847" s="120"/>
      <c r="IOV847" s="120"/>
      <c r="IOW847" s="120"/>
      <c r="IOX847" s="120"/>
      <c r="IOY847" s="120"/>
      <c r="IOZ847" s="120"/>
      <c r="IPA847" s="120"/>
      <c r="IPB847" s="120"/>
      <c r="IPC847" s="120"/>
      <c r="IPD847" s="120"/>
      <c r="IPE847" s="120"/>
      <c r="IPF847" s="120"/>
      <c r="IPG847" s="120"/>
      <c r="IPH847" s="120"/>
      <c r="IPI847" s="120"/>
      <c r="IPJ847" s="120"/>
      <c r="IPK847" s="120"/>
      <c r="IPL847" s="120"/>
      <c r="IPM847" s="120"/>
      <c r="IPN847" s="120"/>
      <c r="IPO847" s="120"/>
      <c r="IPP847" s="120"/>
      <c r="IPQ847" s="120"/>
      <c r="IPR847" s="120"/>
      <c r="IPS847" s="120"/>
      <c r="IPT847" s="120"/>
      <c r="IPU847" s="120"/>
      <c r="IPV847" s="120"/>
      <c r="IPW847" s="120"/>
      <c r="IPX847" s="120"/>
      <c r="IPY847" s="120"/>
      <c r="IPZ847" s="120"/>
      <c r="IQA847" s="120"/>
      <c r="IQB847" s="120"/>
      <c r="IQC847" s="120"/>
      <c r="IQD847" s="120"/>
      <c r="IQE847" s="120"/>
      <c r="IQF847" s="120"/>
      <c r="IQG847" s="120"/>
      <c r="IQH847" s="120"/>
      <c r="IQI847" s="120"/>
      <c r="IQJ847" s="120"/>
      <c r="IQK847" s="120"/>
      <c r="IQL847" s="120"/>
      <c r="IQM847" s="120"/>
      <c r="IQN847" s="120"/>
      <c r="IQO847" s="120"/>
      <c r="IQP847" s="120"/>
      <c r="IQQ847" s="120"/>
      <c r="IQR847" s="120"/>
      <c r="IQS847" s="120"/>
      <c r="IQT847" s="120"/>
      <c r="IQU847" s="120"/>
      <c r="IQV847" s="120"/>
      <c r="IQW847" s="120"/>
      <c r="IQX847" s="120"/>
      <c r="IQY847" s="120"/>
      <c r="IQZ847" s="120"/>
      <c r="IRA847" s="120"/>
      <c r="IRB847" s="120"/>
      <c r="IRC847" s="120"/>
      <c r="IRD847" s="120"/>
      <c r="IRE847" s="120"/>
      <c r="IRF847" s="120"/>
      <c r="IRG847" s="120"/>
      <c r="IRH847" s="120"/>
      <c r="IRI847" s="120"/>
      <c r="IRJ847" s="120"/>
      <c r="IRK847" s="120"/>
      <c r="IRL847" s="120"/>
      <c r="IRM847" s="120"/>
      <c r="IRN847" s="120"/>
      <c r="IRO847" s="120"/>
      <c r="IRP847" s="120"/>
      <c r="IRQ847" s="120"/>
      <c r="IRR847" s="120"/>
      <c r="IRS847" s="120"/>
      <c r="IRT847" s="120"/>
      <c r="IRU847" s="120"/>
      <c r="IRV847" s="120"/>
      <c r="IRW847" s="120"/>
      <c r="IRX847" s="120"/>
      <c r="IRY847" s="120"/>
      <c r="IRZ847" s="120"/>
      <c r="ISA847" s="120"/>
      <c r="ISB847" s="120"/>
      <c r="ISC847" s="120"/>
      <c r="ISD847" s="120"/>
      <c r="ISE847" s="120"/>
      <c r="ISF847" s="120"/>
      <c r="ISG847" s="120"/>
      <c r="ISH847" s="120"/>
      <c r="ISI847" s="120"/>
      <c r="ISJ847" s="120"/>
      <c r="ISK847" s="120"/>
      <c r="ISL847" s="120"/>
      <c r="ISM847" s="120"/>
      <c r="ISN847" s="120"/>
      <c r="ISO847" s="120"/>
      <c r="ISP847" s="120"/>
      <c r="ISQ847" s="120"/>
      <c r="ISR847" s="120"/>
      <c r="ISS847" s="120"/>
      <c r="IST847" s="120"/>
      <c r="ISU847" s="120"/>
      <c r="ISV847" s="120"/>
      <c r="ISW847" s="120"/>
      <c r="ISX847" s="120"/>
      <c r="ISY847" s="120"/>
      <c r="ISZ847" s="120"/>
      <c r="ITA847" s="120"/>
      <c r="ITB847" s="120"/>
      <c r="ITC847" s="120"/>
      <c r="ITD847" s="120"/>
      <c r="ITE847" s="120"/>
      <c r="ITF847" s="120"/>
      <c r="ITG847" s="120"/>
      <c r="ITH847" s="120"/>
      <c r="ITI847" s="120"/>
      <c r="ITJ847" s="120"/>
      <c r="ITK847" s="120"/>
      <c r="ITL847" s="120"/>
      <c r="ITM847" s="120"/>
      <c r="ITN847" s="120"/>
      <c r="ITO847" s="120"/>
      <c r="ITP847" s="120"/>
      <c r="ITQ847" s="120"/>
      <c r="ITR847" s="120"/>
      <c r="ITS847" s="120"/>
      <c r="ITT847" s="120"/>
      <c r="ITU847" s="120"/>
      <c r="ITV847" s="120"/>
      <c r="ITW847" s="120"/>
      <c r="ITX847" s="120"/>
      <c r="ITY847" s="120"/>
      <c r="ITZ847" s="120"/>
      <c r="IUA847" s="120"/>
      <c r="IUB847" s="120"/>
      <c r="IUC847" s="120"/>
      <c r="IUD847" s="120"/>
      <c r="IUE847" s="120"/>
      <c r="IUF847" s="120"/>
      <c r="IUG847" s="120"/>
      <c r="IUH847" s="120"/>
      <c r="IUI847" s="120"/>
      <c r="IUJ847" s="120"/>
      <c r="IUK847" s="120"/>
      <c r="IUL847" s="120"/>
      <c r="IUM847" s="120"/>
      <c r="IUN847" s="120"/>
      <c r="IUO847" s="120"/>
      <c r="IUP847" s="120"/>
      <c r="IUQ847" s="120"/>
      <c r="IUR847" s="120"/>
      <c r="IUS847" s="120"/>
      <c r="IUT847" s="120"/>
      <c r="IUU847" s="120"/>
      <c r="IUV847" s="120"/>
      <c r="IUW847" s="120"/>
      <c r="IUX847" s="120"/>
      <c r="IUY847" s="120"/>
      <c r="IUZ847" s="120"/>
      <c r="IVA847" s="120"/>
      <c r="IVB847" s="120"/>
      <c r="IVC847" s="120"/>
      <c r="IVD847" s="120"/>
      <c r="IVE847" s="120"/>
      <c r="IVF847" s="120"/>
      <c r="IVG847" s="120"/>
      <c r="IVH847" s="120"/>
      <c r="IVI847" s="120"/>
      <c r="IVJ847" s="120"/>
      <c r="IVK847" s="120"/>
      <c r="IVL847" s="120"/>
      <c r="IVM847" s="120"/>
      <c r="IVN847" s="120"/>
      <c r="IVO847" s="120"/>
      <c r="IVP847" s="120"/>
      <c r="IVQ847" s="120"/>
      <c r="IVR847" s="120"/>
      <c r="IVS847" s="120"/>
      <c r="IVT847" s="120"/>
      <c r="IVU847" s="120"/>
      <c r="IVV847" s="120"/>
      <c r="IVW847" s="120"/>
      <c r="IVX847" s="120"/>
      <c r="IVY847" s="120"/>
      <c r="IVZ847" s="120"/>
      <c r="IWA847" s="120"/>
      <c r="IWB847" s="120"/>
      <c r="IWC847" s="120"/>
      <c r="IWD847" s="120"/>
      <c r="IWE847" s="120"/>
      <c r="IWF847" s="120"/>
      <c r="IWG847" s="120"/>
      <c r="IWH847" s="120"/>
      <c r="IWI847" s="120"/>
      <c r="IWJ847" s="120"/>
      <c r="IWK847" s="120"/>
      <c r="IWL847" s="120"/>
      <c r="IWM847" s="120"/>
      <c r="IWN847" s="120"/>
      <c r="IWO847" s="120"/>
      <c r="IWP847" s="120"/>
      <c r="IWQ847" s="120"/>
      <c r="IWR847" s="120"/>
      <c r="IWS847" s="120"/>
      <c r="IWT847" s="120"/>
      <c r="IWU847" s="120"/>
      <c r="IWV847" s="120"/>
      <c r="IWW847" s="120"/>
      <c r="IWX847" s="120"/>
      <c r="IWY847" s="120"/>
      <c r="IWZ847" s="120"/>
      <c r="IXA847" s="120"/>
      <c r="IXB847" s="120"/>
      <c r="IXC847" s="120"/>
      <c r="IXD847" s="120"/>
      <c r="IXE847" s="120"/>
      <c r="IXF847" s="120"/>
      <c r="IXG847" s="120"/>
      <c r="IXH847" s="120"/>
      <c r="IXI847" s="120"/>
      <c r="IXJ847" s="120"/>
      <c r="IXK847" s="120"/>
      <c r="IXL847" s="120"/>
      <c r="IXM847" s="120"/>
      <c r="IXN847" s="120"/>
      <c r="IXO847" s="120"/>
      <c r="IXP847" s="120"/>
      <c r="IXQ847" s="120"/>
      <c r="IXR847" s="120"/>
      <c r="IXS847" s="120"/>
      <c r="IXT847" s="120"/>
      <c r="IXU847" s="120"/>
      <c r="IXV847" s="120"/>
      <c r="IXW847" s="120"/>
      <c r="IXX847" s="120"/>
      <c r="IXY847" s="120"/>
      <c r="IXZ847" s="120"/>
      <c r="IYA847" s="120"/>
      <c r="IYB847" s="120"/>
      <c r="IYC847" s="120"/>
      <c r="IYD847" s="120"/>
      <c r="IYE847" s="120"/>
      <c r="IYF847" s="120"/>
      <c r="IYG847" s="120"/>
      <c r="IYH847" s="120"/>
      <c r="IYI847" s="120"/>
      <c r="IYJ847" s="120"/>
      <c r="IYK847" s="120"/>
      <c r="IYL847" s="120"/>
      <c r="IYM847" s="120"/>
      <c r="IYN847" s="120"/>
      <c r="IYO847" s="120"/>
      <c r="IYP847" s="120"/>
      <c r="IYQ847" s="120"/>
      <c r="IYR847" s="120"/>
      <c r="IYS847" s="120"/>
      <c r="IYT847" s="120"/>
      <c r="IYU847" s="120"/>
      <c r="IYV847" s="120"/>
      <c r="IYW847" s="120"/>
      <c r="IYX847" s="120"/>
      <c r="IYY847" s="120"/>
      <c r="IYZ847" s="120"/>
      <c r="IZA847" s="120"/>
      <c r="IZB847" s="120"/>
      <c r="IZC847" s="120"/>
      <c r="IZD847" s="120"/>
      <c r="IZE847" s="120"/>
      <c r="IZF847" s="120"/>
      <c r="IZG847" s="120"/>
      <c r="IZH847" s="120"/>
      <c r="IZI847" s="120"/>
      <c r="IZJ847" s="120"/>
      <c r="IZK847" s="120"/>
      <c r="IZL847" s="120"/>
      <c r="IZM847" s="120"/>
      <c r="IZN847" s="120"/>
      <c r="IZO847" s="120"/>
      <c r="IZP847" s="120"/>
      <c r="IZQ847" s="120"/>
      <c r="IZR847" s="120"/>
      <c r="IZS847" s="120"/>
      <c r="IZT847" s="120"/>
      <c r="IZU847" s="120"/>
      <c r="IZV847" s="120"/>
      <c r="IZW847" s="120"/>
      <c r="IZX847" s="120"/>
      <c r="IZY847" s="120"/>
      <c r="IZZ847" s="120"/>
      <c r="JAA847" s="120"/>
      <c r="JAB847" s="120"/>
      <c r="JAC847" s="120"/>
      <c r="JAD847" s="120"/>
      <c r="JAE847" s="120"/>
      <c r="JAF847" s="120"/>
      <c r="JAG847" s="120"/>
      <c r="JAH847" s="120"/>
      <c r="JAI847" s="120"/>
      <c r="JAJ847" s="120"/>
      <c r="JAK847" s="120"/>
      <c r="JAL847" s="120"/>
      <c r="JAM847" s="120"/>
      <c r="JAN847" s="120"/>
      <c r="JAO847" s="120"/>
      <c r="JAP847" s="120"/>
      <c r="JAQ847" s="120"/>
      <c r="JAR847" s="120"/>
      <c r="JAS847" s="120"/>
      <c r="JAT847" s="120"/>
      <c r="JAU847" s="120"/>
      <c r="JAV847" s="120"/>
      <c r="JAW847" s="120"/>
      <c r="JAX847" s="120"/>
      <c r="JAY847" s="120"/>
      <c r="JAZ847" s="120"/>
      <c r="JBA847" s="120"/>
      <c r="JBB847" s="120"/>
      <c r="JBC847" s="120"/>
      <c r="JBD847" s="120"/>
      <c r="JBE847" s="120"/>
      <c r="JBF847" s="120"/>
      <c r="JBG847" s="120"/>
      <c r="JBH847" s="120"/>
      <c r="JBI847" s="120"/>
      <c r="JBJ847" s="120"/>
      <c r="JBK847" s="120"/>
      <c r="JBL847" s="120"/>
      <c r="JBM847" s="120"/>
      <c r="JBN847" s="120"/>
      <c r="JBO847" s="120"/>
      <c r="JBP847" s="120"/>
      <c r="JBQ847" s="120"/>
      <c r="JBR847" s="120"/>
      <c r="JBS847" s="120"/>
      <c r="JBT847" s="120"/>
      <c r="JBU847" s="120"/>
      <c r="JBV847" s="120"/>
      <c r="JBW847" s="120"/>
      <c r="JBX847" s="120"/>
      <c r="JBY847" s="120"/>
      <c r="JBZ847" s="120"/>
      <c r="JCA847" s="120"/>
      <c r="JCB847" s="120"/>
      <c r="JCC847" s="120"/>
      <c r="JCD847" s="120"/>
      <c r="JCE847" s="120"/>
      <c r="JCF847" s="120"/>
      <c r="JCG847" s="120"/>
      <c r="JCH847" s="120"/>
      <c r="JCI847" s="120"/>
      <c r="JCJ847" s="120"/>
      <c r="JCK847" s="120"/>
      <c r="JCL847" s="120"/>
      <c r="JCM847" s="120"/>
      <c r="JCN847" s="120"/>
      <c r="JCO847" s="120"/>
      <c r="JCP847" s="120"/>
      <c r="JCQ847" s="120"/>
      <c r="JCR847" s="120"/>
      <c r="JCS847" s="120"/>
      <c r="JCT847" s="120"/>
      <c r="JCU847" s="120"/>
      <c r="JCV847" s="120"/>
      <c r="JCW847" s="120"/>
      <c r="JCX847" s="120"/>
      <c r="JCY847" s="120"/>
      <c r="JCZ847" s="120"/>
      <c r="JDA847" s="120"/>
      <c r="JDB847" s="120"/>
      <c r="JDC847" s="120"/>
      <c r="JDD847" s="120"/>
      <c r="JDE847" s="120"/>
      <c r="JDF847" s="120"/>
      <c r="JDG847" s="120"/>
      <c r="JDH847" s="120"/>
      <c r="JDI847" s="120"/>
      <c r="JDJ847" s="120"/>
      <c r="JDK847" s="120"/>
      <c r="JDL847" s="120"/>
      <c r="JDM847" s="120"/>
      <c r="JDN847" s="120"/>
      <c r="JDO847" s="120"/>
      <c r="JDP847" s="120"/>
      <c r="JDQ847" s="120"/>
      <c r="JDR847" s="120"/>
      <c r="JDS847" s="120"/>
      <c r="JDT847" s="120"/>
      <c r="JDU847" s="120"/>
      <c r="JDV847" s="120"/>
      <c r="JDW847" s="120"/>
      <c r="JDX847" s="120"/>
      <c r="JDY847" s="120"/>
      <c r="JDZ847" s="120"/>
      <c r="JEA847" s="120"/>
      <c r="JEB847" s="120"/>
      <c r="JEC847" s="120"/>
      <c r="JED847" s="120"/>
      <c r="JEE847" s="120"/>
      <c r="JEF847" s="120"/>
      <c r="JEG847" s="120"/>
      <c r="JEH847" s="120"/>
      <c r="JEI847" s="120"/>
      <c r="JEJ847" s="120"/>
      <c r="JEK847" s="120"/>
      <c r="JEL847" s="120"/>
      <c r="JEM847" s="120"/>
      <c r="JEN847" s="120"/>
      <c r="JEO847" s="120"/>
      <c r="JEP847" s="120"/>
      <c r="JEQ847" s="120"/>
      <c r="JER847" s="120"/>
      <c r="JES847" s="120"/>
      <c r="JET847" s="120"/>
      <c r="JEU847" s="120"/>
      <c r="JEV847" s="120"/>
      <c r="JEW847" s="120"/>
      <c r="JEX847" s="120"/>
      <c r="JEY847" s="120"/>
      <c r="JEZ847" s="120"/>
      <c r="JFA847" s="120"/>
      <c r="JFB847" s="120"/>
      <c r="JFC847" s="120"/>
      <c r="JFD847" s="120"/>
      <c r="JFE847" s="120"/>
      <c r="JFF847" s="120"/>
      <c r="JFG847" s="120"/>
      <c r="JFH847" s="120"/>
      <c r="JFI847" s="120"/>
      <c r="JFJ847" s="120"/>
      <c r="JFK847" s="120"/>
      <c r="JFL847" s="120"/>
      <c r="JFM847" s="120"/>
      <c r="JFN847" s="120"/>
      <c r="JFO847" s="120"/>
      <c r="JFP847" s="120"/>
      <c r="JFQ847" s="120"/>
      <c r="JFR847" s="120"/>
      <c r="JFS847" s="120"/>
      <c r="JFT847" s="120"/>
      <c r="JFU847" s="120"/>
      <c r="JFV847" s="120"/>
      <c r="JFW847" s="120"/>
      <c r="JFX847" s="120"/>
      <c r="JFY847" s="120"/>
      <c r="JFZ847" s="120"/>
      <c r="JGA847" s="120"/>
      <c r="JGB847" s="120"/>
      <c r="JGC847" s="120"/>
      <c r="JGD847" s="120"/>
      <c r="JGE847" s="120"/>
      <c r="JGF847" s="120"/>
      <c r="JGG847" s="120"/>
      <c r="JGH847" s="120"/>
      <c r="JGI847" s="120"/>
      <c r="JGJ847" s="120"/>
      <c r="JGK847" s="120"/>
      <c r="JGL847" s="120"/>
      <c r="JGM847" s="120"/>
      <c r="JGN847" s="120"/>
      <c r="JGO847" s="120"/>
      <c r="JGP847" s="120"/>
      <c r="JGQ847" s="120"/>
      <c r="JGR847" s="120"/>
      <c r="JGS847" s="120"/>
      <c r="JGT847" s="120"/>
      <c r="JGU847" s="120"/>
      <c r="JGV847" s="120"/>
      <c r="JGW847" s="120"/>
      <c r="JGX847" s="120"/>
      <c r="JGY847" s="120"/>
      <c r="JGZ847" s="120"/>
      <c r="JHA847" s="120"/>
      <c r="JHB847" s="120"/>
      <c r="JHC847" s="120"/>
      <c r="JHD847" s="120"/>
      <c r="JHE847" s="120"/>
      <c r="JHF847" s="120"/>
      <c r="JHG847" s="120"/>
      <c r="JHH847" s="120"/>
      <c r="JHI847" s="120"/>
      <c r="JHJ847" s="120"/>
      <c r="JHK847" s="120"/>
      <c r="JHL847" s="120"/>
      <c r="JHM847" s="120"/>
      <c r="JHN847" s="120"/>
      <c r="JHO847" s="120"/>
      <c r="JHP847" s="120"/>
      <c r="JHQ847" s="120"/>
      <c r="JHR847" s="120"/>
      <c r="JHS847" s="120"/>
      <c r="JHT847" s="120"/>
      <c r="JHU847" s="120"/>
      <c r="JHV847" s="120"/>
      <c r="JHW847" s="120"/>
      <c r="JHX847" s="120"/>
      <c r="JHY847" s="120"/>
      <c r="JHZ847" s="120"/>
      <c r="JIA847" s="120"/>
      <c r="JIB847" s="120"/>
      <c r="JIC847" s="120"/>
      <c r="JID847" s="120"/>
      <c r="JIE847" s="120"/>
      <c r="JIF847" s="120"/>
      <c r="JIG847" s="120"/>
      <c r="JIH847" s="120"/>
      <c r="JII847" s="120"/>
      <c r="JIJ847" s="120"/>
      <c r="JIK847" s="120"/>
      <c r="JIL847" s="120"/>
      <c r="JIM847" s="120"/>
      <c r="JIN847" s="120"/>
      <c r="JIO847" s="120"/>
      <c r="JIP847" s="120"/>
      <c r="JIQ847" s="120"/>
      <c r="JIR847" s="120"/>
      <c r="JIS847" s="120"/>
      <c r="JIT847" s="120"/>
      <c r="JIU847" s="120"/>
      <c r="JIV847" s="120"/>
      <c r="JIW847" s="120"/>
      <c r="JIX847" s="120"/>
      <c r="JIY847" s="120"/>
      <c r="JIZ847" s="120"/>
      <c r="JJA847" s="120"/>
      <c r="JJB847" s="120"/>
      <c r="JJC847" s="120"/>
      <c r="JJD847" s="120"/>
      <c r="JJE847" s="120"/>
      <c r="JJF847" s="120"/>
      <c r="JJG847" s="120"/>
      <c r="JJH847" s="120"/>
      <c r="JJI847" s="120"/>
      <c r="JJJ847" s="120"/>
      <c r="JJK847" s="120"/>
      <c r="JJL847" s="120"/>
      <c r="JJM847" s="120"/>
      <c r="JJN847" s="120"/>
      <c r="JJO847" s="120"/>
      <c r="JJP847" s="120"/>
      <c r="JJQ847" s="120"/>
      <c r="JJR847" s="120"/>
      <c r="JJS847" s="120"/>
      <c r="JJT847" s="120"/>
      <c r="JJU847" s="120"/>
      <c r="JJV847" s="120"/>
      <c r="JJW847" s="120"/>
      <c r="JJX847" s="120"/>
      <c r="JJY847" s="120"/>
      <c r="JJZ847" s="120"/>
      <c r="JKA847" s="120"/>
      <c r="JKB847" s="120"/>
      <c r="JKC847" s="120"/>
      <c r="JKD847" s="120"/>
      <c r="JKE847" s="120"/>
      <c r="JKF847" s="120"/>
      <c r="JKG847" s="120"/>
      <c r="JKH847" s="120"/>
      <c r="JKI847" s="120"/>
      <c r="JKJ847" s="120"/>
      <c r="JKK847" s="120"/>
      <c r="JKL847" s="120"/>
      <c r="JKM847" s="120"/>
      <c r="JKN847" s="120"/>
      <c r="JKO847" s="120"/>
      <c r="JKP847" s="120"/>
      <c r="JKQ847" s="120"/>
      <c r="JKR847" s="120"/>
      <c r="JKS847" s="120"/>
      <c r="JKT847" s="120"/>
      <c r="JKU847" s="120"/>
      <c r="JKV847" s="120"/>
      <c r="JKW847" s="120"/>
      <c r="JKX847" s="120"/>
      <c r="JKY847" s="120"/>
      <c r="JKZ847" s="120"/>
      <c r="JLA847" s="120"/>
      <c r="JLB847" s="120"/>
      <c r="JLC847" s="120"/>
      <c r="JLD847" s="120"/>
      <c r="JLE847" s="120"/>
      <c r="JLF847" s="120"/>
      <c r="JLG847" s="120"/>
      <c r="JLH847" s="120"/>
      <c r="JLI847" s="120"/>
      <c r="JLJ847" s="120"/>
      <c r="JLK847" s="120"/>
      <c r="JLL847" s="120"/>
      <c r="JLM847" s="120"/>
      <c r="JLN847" s="120"/>
      <c r="JLO847" s="120"/>
      <c r="JLP847" s="120"/>
      <c r="JLQ847" s="120"/>
      <c r="JLR847" s="120"/>
      <c r="JLS847" s="120"/>
      <c r="JLT847" s="120"/>
      <c r="JLU847" s="120"/>
      <c r="JLV847" s="120"/>
      <c r="JLW847" s="120"/>
      <c r="JLX847" s="120"/>
      <c r="JLY847" s="120"/>
      <c r="JLZ847" s="120"/>
      <c r="JMA847" s="120"/>
      <c r="JMB847" s="120"/>
      <c r="JMC847" s="120"/>
      <c r="JMD847" s="120"/>
      <c r="JME847" s="120"/>
      <c r="JMF847" s="120"/>
      <c r="JMG847" s="120"/>
      <c r="JMH847" s="120"/>
      <c r="JMI847" s="120"/>
      <c r="JMJ847" s="120"/>
      <c r="JMK847" s="120"/>
      <c r="JML847" s="120"/>
      <c r="JMM847" s="120"/>
      <c r="JMN847" s="120"/>
      <c r="JMO847" s="120"/>
      <c r="JMP847" s="120"/>
      <c r="JMQ847" s="120"/>
      <c r="JMR847" s="120"/>
      <c r="JMS847" s="120"/>
      <c r="JMT847" s="120"/>
      <c r="JMU847" s="120"/>
      <c r="JMV847" s="120"/>
      <c r="JMW847" s="120"/>
      <c r="JMX847" s="120"/>
      <c r="JMY847" s="120"/>
      <c r="JMZ847" s="120"/>
      <c r="JNA847" s="120"/>
      <c r="JNB847" s="120"/>
      <c r="JNC847" s="120"/>
      <c r="JND847" s="120"/>
      <c r="JNE847" s="120"/>
      <c r="JNF847" s="120"/>
      <c r="JNG847" s="120"/>
      <c r="JNH847" s="120"/>
      <c r="JNI847" s="120"/>
      <c r="JNJ847" s="120"/>
      <c r="JNK847" s="120"/>
      <c r="JNL847" s="120"/>
      <c r="JNM847" s="120"/>
      <c r="JNN847" s="120"/>
      <c r="JNO847" s="120"/>
      <c r="JNP847" s="120"/>
      <c r="JNQ847" s="120"/>
      <c r="JNR847" s="120"/>
      <c r="JNS847" s="120"/>
      <c r="JNT847" s="120"/>
      <c r="JNU847" s="120"/>
      <c r="JNV847" s="120"/>
      <c r="JNW847" s="120"/>
      <c r="JNX847" s="120"/>
      <c r="JNY847" s="120"/>
      <c r="JNZ847" s="120"/>
      <c r="JOA847" s="120"/>
      <c r="JOB847" s="120"/>
      <c r="JOC847" s="120"/>
      <c r="JOD847" s="120"/>
      <c r="JOE847" s="120"/>
      <c r="JOF847" s="120"/>
      <c r="JOG847" s="120"/>
      <c r="JOH847" s="120"/>
      <c r="JOI847" s="120"/>
      <c r="JOJ847" s="120"/>
      <c r="JOK847" s="120"/>
      <c r="JOL847" s="120"/>
      <c r="JOM847" s="120"/>
      <c r="JON847" s="120"/>
      <c r="JOO847" s="120"/>
      <c r="JOP847" s="120"/>
      <c r="JOQ847" s="120"/>
      <c r="JOR847" s="120"/>
      <c r="JOS847" s="120"/>
      <c r="JOT847" s="120"/>
      <c r="JOU847" s="120"/>
      <c r="JOV847" s="120"/>
      <c r="JOW847" s="120"/>
      <c r="JOX847" s="120"/>
      <c r="JOY847" s="120"/>
      <c r="JOZ847" s="120"/>
      <c r="JPA847" s="120"/>
      <c r="JPB847" s="120"/>
      <c r="JPC847" s="120"/>
      <c r="JPD847" s="120"/>
      <c r="JPE847" s="120"/>
      <c r="JPF847" s="120"/>
      <c r="JPG847" s="120"/>
      <c r="JPH847" s="120"/>
      <c r="JPI847" s="120"/>
      <c r="JPJ847" s="120"/>
      <c r="JPK847" s="120"/>
      <c r="JPL847" s="120"/>
      <c r="JPM847" s="120"/>
      <c r="JPN847" s="120"/>
      <c r="JPO847" s="120"/>
      <c r="JPP847" s="120"/>
      <c r="JPQ847" s="120"/>
      <c r="JPR847" s="120"/>
      <c r="JPS847" s="120"/>
      <c r="JPT847" s="120"/>
      <c r="JPU847" s="120"/>
      <c r="JPV847" s="120"/>
      <c r="JPW847" s="120"/>
      <c r="JPX847" s="120"/>
      <c r="JPY847" s="120"/>
      <c r="JPZ847" s="120"/>
      <c r="JQA847" s="120"/>
      <c r="JQB847" s="120"/>
      <c r="JQC847" s="120"/>
      <c r="JQD847" s="120"/>
      <c r="JQE847" s="120"/>
      <c r="JQF847" s="120"/>
      <c r="JQG847" s="120"/>
      <c r="JQH847" s="120"/>
      <c r="JQI847" s="120"/>
      <c r="JQJ847" s="120"/>
      <c r="JQK847" s="120"/>
      <c r="JQL847" s="120"/>
      <c r="JQM847" s="120"/>
      <c r="JQN847" s="120"/>
      <c r="JQO847" s="120"/>
      <c r="JQP847" s="120"/>
      <c r="JQQ847" s="120"/>
      <c r="JQR847" s="120"/>
      <c r="JQS847" s="120"/>
      <c r="JQT847" s="120"/>
      <c r="JQU847" s="120"/>
      <c r="JQV847" s="120"/>
      <c r="JQW847" s="120"/>
      <c r="JQX847" s="120"/>
      <c r="JQY847" s="120"/>
      <c r="JQZ847" s="120"/>
      <c r="JRA847" s="120"/>
      <c r="JRB847" s="120"/>
      <c r="JRC847" s="120"/>
      <c r="JRD847" s="120"/>
      <c r="JRE847" s="120"/>
      <c r="JRF847" s="120"/>
      <c r="JRG847" s="120"/>
      <c r="JRH847" s="120"/>
      <c r="JRI847" s="120"/>
      <c r="JRJ847" s="120"/>
      <c r="JRK847" s="120"/>
      <c r="JRL847" s="120"/>
      <c r="JRM847" s="120"/>
      <c r="JRN847" s="120"/>
      <c r="JRO847" s="120"/>
      <c r="JRP847" s="120"/>
      <c r="JRQ847" s="120"/>
      <c r="JRR847" s="120"/>
      <c r="JRS847" s="120"/>
      <c r="JRT847" s="120"/>
      <c r="JRU847" s="120"/>
      <c r="JRV847" s="120"/>
      <c r="JRW847" s="120"/>
      <c r="JRX847" s="120"/>
      <c r="JRY847" s="120"/>
      <c r="JRZ847" s="120"/>
      <c r="JSA847" s="120"/>
      <c r="JSB847" s="120"/>
      <c r="JSC847" s="120"/>
      <c r="JSD847" s="120"/>
      <c r="JSE847" s="120"/>
      <c r="JSF847" s="120"/>
      <c r="JSG847" s="120"/>
      <c r="JSH847" s="120"/>
      <c r="JSI847" s="120"/>
      <c r="JSJ847" s="120"/>
      <c r="JSK847" s="120"/>
      <c r="JSL847" s="120"/>
      <c r="JSM847" s="120"/>
      <c r="JSN847" s="120"/>
      <c r="JSO847" s="120"/>
      <c r="JSP847" s="120"/>
      <c r="JSQ847" s="120"/>
      <c r="JSR847" s="120"/>
      <c r="JSS847" s="120"/>
      <c r="JST847" s="120"/>
      <c r="JSU847" s="120"/>
      <c r="JSV847" s="120"/>
      <c r="JSW847" s="120"/>
      <c r="JSX847" s="120"/>
      <c r="JSY847" s="120"/>
      <c r="JSZ847" s="120"/>
      <c r="JTA847" s="120"/>
      <c r="JTB847" s="120"/>
      <c r="JTC847" s="120"/>
      <c r="JTD847" s="120"/>
      <c r="JTE847" s="120"/>
      <c r="JTF847" s="120"/>
      <c r="JTG847" s="120"/>
      <c r="JTH847" s="120"/>
      <c r="JTI847" s="120"/>
      <c r="JTJ847" s="120"/>
      <c r="JTK847" s="120"/>
      <c r="JTL847" s="120"/>
      <c r="JTM847" s="120"/>
      <c r="JTN847" s="120"/>
      <c r="JTO847" s="120"/>
      <c r="JTP847" s="120"/>
      <c r="JTQ847" s="120"/>
      <c r="JTR847" s="120"/>
      <c r="JTS847" s="120"/>
      <c r="JTT847" s="120"/>
      <c r="JTU847" s="120"/>
      <c r="JTV847" s="120"/>
      <c r="JTW847" s="120"/>
      <c r="JTX847" s="120"/>
      <c r="JTY847" s="120"/>
      <c r="JTZ847" s="120"/>
      <c r="JUA847" s="120"/>
      <c r="JUB847" s="120"/>
      <c r="JUC847" s="120"/>
      <c r="JUD847" s="120"/>
      <c r="JUE847" s="120"/>
      <c r="JUF847" s="120"/>
      <c r="JUG847" s="120"/>
      <c r="JUH847" s="120"/>
      <c r="JUI847" s="120"/>
      <c r="JUJ847" s="120"/>
      <c r="JUK847" s="120"/>
      <c r="JUL847" s="120"/>
      <c r="JUM847" s="120"/>
      <c r="JUN847" s="120"/>
      <c r="JUO847" s="120"/>
      <c r="JUP847" s="120"/>
      <c r="JUQ847" s="120"/>
      <c r="JUR847" s="120"/>
      <c r="JUS847" s="120"/>
      <c r="JUT847" s="120"/>
      <c r="JUU847" s="120"/>
      <c r="JUV847" s="120"/>
      <c r="JUW847" s="120"/>
      <c r="JUX847" s="120"/>
      <c r="JUY847" s="120"/>
      <c r="JUZ847" s="120"/>
      <c r="JVA847" s="120"/>
      <c r="JVB847" s="120"/>
      <c r="JVC847" s="120"/>
      <c r="JVD847" s="120"/>
      <c r="JVE847" s="120"/>
      <c r="JVF847" s="120"/>
      <c r="JVG847" s="120"/>
      <c r="JVH847" s="120"/>
      <c r="JVI847" s="120"/>
      <c r="JVJ847" s="120"/>
      <c r="JVK847" s="120"/>
      <c r="JVL847" s="120"/>
      <c r="JVM847" s="120"/>
      <c r="JVN847" s="120"/>
      <c r="JVO847" s="120"/>
      <c r="JVP847" s="120"/>
      <c r="JVQ847" s="120"/>
      <c r="JVR847" s="120"/>
      <c r="JVS847" s="120"/>
      <c r="JVT847" s="120"/>
      <c r="JVU847" s="120"/>
      <c r="JVV847" s="120"/>
      <c r="JVW847" s="120"/>
      <c r="JVX847" s="120"/>
      <c r="JVY847" s="120"/>
      <c r="JVZ847" s="120"/>
      <c r="JWA847" s="120"/>
      <c r="JWB847" s="120"/>
      <c r="JWC847" s="120"/>
      <c r="JWD847" s="120"/>
      <c r="JWE847" s="120"/>
      <c r="JWF847" s="120"/>
      <c r="JWG847" s="120"/>
      <c r="JWH847" s="120"/>
      <c r="JWI847" s="120"/>
      <c r="JWJ847" s="120"/>
      <c r="JWK847" s="120"/>
      <c r="JWL847" s="120"/>
      <c r="JWM847" s="120"/>
      <c r="JWN847" s="120"/>
      <c r="JWO847" s="120"/>
      <c r="JWP847" s="120"/>
      <c r="JWQ847" s="120"/>
      <c r="JWR847" s="120"/>
      <c r="JWS847" s="120"/>
      <c r="JWT847" s="120"/>
      <c r="JWU847" s="120"/>
      <c r="JWV847" s="120"/>
      <c r="JWW847" s="120"/>
      <c r="JWX847" s="120"/>
      <c r="JWY847" s="120"/>
      <c r="JWZ847" s="120"/>
      <c r="JXA847" s="120"/>
      <c r="JXB847" s="120"/>
      <c r="JXC847" s="120"/>
      <c r="JXD847" s="120"/>
      <c r="JXE847" s="120"/>
      <c r="JXF847" s="120"/>
      <c r="JXG847" s="120"/>
      <c r="JXH847" s="120"/>
      <c r="JXI847" s="120"/>
      <c r="JXJ847" s="120"/>
      <c r="JXK847" s="120"/>
      <c r="JXL847" s="120"/>
      <c r="JXM847" s="120"/>
      <c r="JXN847" s="120"/>
      <c r="JXO847" s="120"/>
      <c r="JXP847" s="120"/>
      <c r="JXQ847" s="120"/>
      <c r="JXR847" s="120"/>
      <c r="JXS847" s="120"/>
      <c r="JXT847" s="120"/>
      <c r="JXU847" s="120"/>
      <c r="JXV847" s="120"/>
      <c r="JXW847" s="120"/>
      <c r="JXX847" s="120"/>
      <c r="JXY847" s="120"/>
      <c r="JXZ847" s="120"/>
      <c r="JYA847" s="120"/>
      <c r="JYB847" s="120"/>
      <c r="JYC847" s="120"/>
      <c r="JYD847" s="120"/>
      <c r="JYE847" s="120"/>
      <c r="JYF847" s="120"/>
      <c r="JYG847" s="120"/>
      <c r="JYH847" s="120"/>
      <c r="JYI847" s="120"/>
      <c r="JYJ847" s="120"/>
      <c r="JYK847" s="120"/>
      <c r="JYL847" s="120"/>
      <c r="JYM847" s="120"/>
      <c r="JYN847" s="120"/>
      <c r="JYO847" s="120"/>
      <c r="JYP847" s="120"/>
      <c r="JYQ847" s="120"/>
      <c r="JYR847" s="120"/>
      <c r="JYS847" s="120"/>
      <c r="JYT847" s="120"/>
      <c r="JYU847" s="120"/>
      <c r="JYV847" s="120"/>
      <c r="JYW847" s="120"/>
      <c r="JYX847" s="120"/>
      <c r="JYY847" s="120"/>
      <c r="JYZ847" s="120"/>
      <c r="JZA847" s="120"/>
      <c r="JZB847" s="120"/>
      <c r="JZC847" s="120"/>
      <c r="JZD847" s="120"/>
      <c r="JZE847" s="120"/>
      <c r="JZF847" s="120"/>
      <c r="JZG847" s="120"/>
      <c r="JZH847" s="120"/>
      <c r="JZI847" s="120"/>
      <c r="JZJ847" s="120"/>
      <c r="JZK847" s="120"/>
      <c r="JZL847" s="120"/>
      <c r="JZM847" s="120"/>
      <c r="JZN847" s="120"/>
      <c r="JZO847" s="120"/>
      <c r="JZP847" s="120"/>
      <c r="JZQ847" s="120"/>
      <c r="JZR847" s="120"/>
      <c r="JZS847" s="120"/>
      <c r="JZT847" s="120"/>
      <c r="JZU847" s="120"/>
      <c r="JZV847" s="120"/>
      <c r="JZW847" s="120"/>
      <c r="JZX847" s="120"/>
      <c r="JZY847" s="120"/>
      <c r="JZZ847" s="120"/>
      <c r="KAA847" s="120"/>
      <c r="KAB847" s="120"/>
      <c r="KAC847" s="120"/>
      <c r="KAD847" s="120"/>
      <c r="KAE847" s="120"/>
      <c r="KAF847" s="120"/>
      <c r="KAG847" s="120"/>
      <c r="KAH847" s="120"/>
      <c r="KAI847" s="120"/>
      <c r="KAJ847" s="120"/>
      <c r="KAK847" s="120"/>
      <c r="KAL847" s="120"/>
      <c r="KAM847" s="120"/>
      <c r="KAN847" s="120"/>
      <c r="KAO847" s="120"/>
      <c r="KAP847" s="120"/>
      <c r="KAQ847" s="120"/>
      <c r="KAR847" s="120"/>
      <c r="KAS847" s="120"/>
      <c r="KAT847" s="120"/>
      <c r="KAU847" s="120"/>
      <c r="KAV847" s="120"/>
      <c r="KAW847" s="120"/>
      <c r="KAX847" s="120"/>
      <c r="KAY847" s="120"/>
      <c r="KAZ847" s="120"/>
      <c r="KBA847" s="120"/>
      <c r="KBB847" s="120"/>
      <c r="KBC847" s="120"/>
      <c r="KBD847" s="120"/>
      <c r="KBE847" s="120"/>
      <c r="KBF847" s="120"/>
      <c r="KBG847" s="120"/>
      <c r="KBH847" s="120"/>
      <c r="KBI847" s="120"/>
      <c r="KBJ847" s="120"/>
      <c r="KBK847" s="120"/>
      <c r="KBL847" s="120"/>
      <c r="KBM847" s="120"/>
      <c r="KBN847" s="120"/>
      <c r="KBO847" s="120"/>
      <c r="KBP847" s="120"/>
      <c r="KBQ847" s="120"/>
      <c r="KBR847" s="120"/>
      <c r="KBS847" s="120"/>
      <c r="KBT847" s="120"/>
      <c r="KBU847" s="120"/>
      <c r="KBV847" s="120"/>
      <c r="KBW847" s="120"/>
      <c r="KBX847" s="120"/>
      <c r="KBY847" s="120"/>
      <c r="KBZ847" s="120"/>
      <c r="KCA847" s="120"/>
      <c r="KCB847" s="120"/>
      <c r="KCC847" s="120"/>
      <c r="KCD847" s="120"/>
      <c r="KCE847" s="120"/>
      <c r="KCF847" s="120"/>
      <c r="KCG847" s="120"/>
      <c r="KCH847" s="120"/>
      <c r="KCI847" s="120"/>
      <c r="KCJ847" s="120"/>
      <c r="KCK847" s="120"/>
      <c r="KCL847" s="120"/>
      <c r="KCM847" s="120"/>
      <c r="KCN847" s="120"/>
      <c r="KCO847" s="120"/>
      <c r="KCP847" s="120"/>
      <c r="KCQ847" s="120"/>
      <c r="KCR847" s="120"/>
      <c r="KCS847" s="120"/>
      <c r="KCT847" s="120"/>
      <c r="KCU847" s="120"/>
      <c r="KCV847" s="120"/>
      <c r="KCW847" s="120"/>
      <c r="KCX847" s="120"/>
      <c r="KCY847" s="120"/>
      <c r="KCZ847" s="120"/>
      <c r="KDA847" s="120"/>
      <c r="KDB847" s="120"/>
      <c r="KDC847" s="120"/>
      <c r="KDD847" s="120"/>
      <c r="KDE847" s="120"/>
      <c r="KDF847" s="120"/>
      <c r="KDG847" s="120"/>
      <c r="KDH847" s="120"/>
      <c r="KDI847" s="120"/>
      <c r="KDJ847" s="120"/>
      <c r="KDK847" s="120"/>
      <c r="KDL847" s="120"/>
      <c r="KDM847" s="120"/>
      <c r="KDN847" s="120"/>
      <c r="KDO847" s="120"/>
      <c r="KDP847" s="120"/>
      <c r="KDQ847" s="120"/>
      <c r="KDR847" s="120"/>
      <c r="KDS847" s="120"/>
      <c r="KDT847" s="120"/>
      <c r="KDU847" s="120"/>
      <c r="KDV847" s="120"/>
      <c r="KDW847" s="120"/>
      <c r="KDX847" s="120"/>
      <c r="KDY847" s="120"/>
      <c r="KDZ847" s="120"/>
      <c r="KEA847" s="120"/>
      <c r="KEB847" s="120"/>
      <c r="KEC847" s="120"/>
      <c r="KED847" s="120"/>
      <c r="KEE847" s="120"/>
      <c r="KEF847" s="120"/>
      <c r="KEG847" s="120"/>
      <c r="KEH847" s="120"/>
      <c r="KEI847" s="120"/>
      <c r="KEJ847" s="120"/>
      <c r="KEK847" s="120"/>
      <c r="KEL847" s="120"/>
      <c r="KEM847" s="120"/>
      <c r="KEN847" s="120"/>
      <c r="KEO847" s="120"/>
      <c r="KEP847" s="120"/>
      <c r="KEQ847" s="120"/>
      <c r="KER847" s="120"/>
      <c r="KES847" s="120"/>
      <c r="KET847" s="120"/>
      <c r="KEU847" s="120"/>
      <c r="KEV847" s="120"/>
      <c r="KEW847" s="120"/>
      <c r="KEX847" s="120"/>
      <c r="KEY847" s="120"/>
      <c r="KEZ847" s="120"/>
      <c r="KFA847" s="120"/>
      <c r="KFB847" s="120"/>
      <c r="KFC847" s="120"/>
      <c r="KFD847" s="120"/>
      <c r="KFE847" s="120"/>
      <c r="KFF847" s="120"/>
      <c r="KFG847" s="120"/>
      <c r="KFH847" s="120"/>
      <c r="KFI847" s="120"/>
      <c r="KFJ847" s="120"/>
      <c r="KFK847" s="120"/>
      <c r="KFL847" s="120"/>
      <c r="KFM847" s="120"/>
      <c r="KFN847" s="120"/>
      <c r="KFO847" s="120"/>
      <c r="KFP847" s="120"/>
      <c r="KFQ847" s="120"/>
      <c r="KFR847" s="120"/>
      <c r="KFS847" s="120"/>
      <c r="KFT847" s="120"/>
      <c r="KFU847" s="120"/>
      <c r="KFV847" s="120"/>
      <c r="KFW847" s="120"/>
      <c r="KFX847" s="120"/>
      <c r="KFY847" s="120"/>
      <c r="KFZ847" s="120"/>
      <c r="KGA847" s="120"/>
      <c r="KGB847" s="120"/>
      <c r="KGC847" s="120"/>
      <c r="KGD847" s="120"/>
      <c r="KGE847" s="120"/>
      <c r="KGF847" s="120"/>
      <c r="KGG847" s="120"/>
      <c r="KGH847" s="120"/>
      <c r="KGI847" s="120"/>
      <c r="KGJ847" s="120"/>
      <c r="KGK847" s="120"/>
      <c r="KGL847" s="120"/>
      <c r="KGM847" s="120"/>
      <c r="KGN847" s="120"/>
      <c r="KGO847" s="120"/>
      <c r="KGP847" s="120"/>
      <c r="KGQ847" s="120"/>
      <c r="KGR847" s="120"/>
      <c r="KGS847" s="120"/>
      <c r="KGT847" s="120"/>
      <c r="KGU847" s="120"/>
      <c r="KGV847" s="120"/>
      <c r="KGW847" s="120"/>
      <c r="KGX847" s="120"/>
      <c r="KGY847" s="120"/>
      <c r="KGZ847" s="120"/>
      <c r="KHA847" s="120"/>
      <c r="KHB847" s="120"/>
      <c r="KHC847" s="120"/>
      <c r="KHD847" s="120"/>
      <c r="KHE847" s="120"/>
      <c r="KHF847" s="120"/>
      <c r="KHG847" s="120"/>
      <c r="KHH847" s="120"/>
      <c r="KHI847" s="120"/>
      <c r="KHJ847" s="120"/>
      <c r="KHK847" s="120"/>
      <c r="KHL847" s="120"/>
      <c r="KHM847" s="120"/>
      <c r="KHN847" s="120"/>
      <c r="KHO847" s="120"/>
      <c r="KHP847" s="120"/>
      <c r="KHQ847" s="120"/>
      <c r="KHR847" s="120"/>
      <c r="KHS847" s="120"/>
      <c r="KHT847" s="120"/>
      <c r="KHU847" s="120"/>
      <c r="KHV847" s="120"/>
      <c r="KHW847" s="120"/>
      <c r="KHX847" s="120"/>
      <c r="KHY847" s="120"/>
      <c r="KHZ847" s="120"/>
      <c r="KIA847" s="120"/>
      <c r="KIB847" s="120"/>
      <c r="KIC847" s="120"/>
      <c r="KID847" s="120"/>
      <c r="KIE847" s="120"/>
      <c r="KIF847" s="120"/>
      <c r="KIG847" s="120"/>
      <c r="KIH847" s="120"/>
      <c r="KII847" s="120"/>
      <c r="KIJ847" s="120"/>
      <c r="KIK847" s="120"/>
      <c r="KIL847" s="120"/>
      <c r="KIM847" s="120"/>
      <c r="KIN847" s="120"/>
      <c r="KIO847" s="120"/>
      <c r="KIP847" s="120"/>
      <c r="KIQ847" s="120"/>
      <c r="KIR847" s="120"/>
      <c r="KIS847" s="120"/>
      <c r="KIT847" s="120"/>
      <c r="KIU847" s="120"/>
      <c r="KIV847" s="120"/>
      <c r="KIW847" s="120"/>
      <c r="KIX847" s="120"/>
      <c r="KIY847" s="120"/>
      <c r="KIZ847" s="120"/>
      <c r="KJA847" s="120"/>
      <c r="KJB847" s="120"/>
      <c r="KJC847" s="120"/>
      <c r="KJD847" s="120"/>
      <c r="KJE847" s="120"/>
      <c r="KJF847" s="120"/>
      <c r="KJG847" s="120"/>
      <c r="KJH847" s="120"/>
      <c r="KJI847" s="120"/>
      <c r="KJJ847" s="120"/>
      <c r="KJK847" s="120"/>
      <c r="KJL847" s="120"/>
      <c r="KJM847" s="120"/>
      <c r="KJN847" s="120"/>
      <c r="KJO847" s="120"/>
      <c r="KJP847" s="120"/>
      <c r="KJQ847" s="120"/>
      <c r="KJR847" s="120"/>
      <c r="KJS847" s="120"/>
      <c r="KJT847" s="120"/>
      <c r="KJU847" s="120"/>
      <c r="KJV847" s="120"/>
      <c r="KJW847" s="120"/>
      <c r="KJX847" s="120"/>
      <c r="KJY847" s="120"/>
      <c r="KJZ847" s="120"/>
      <c r="KKA847" s="120"/>
      <c r="KKB847" s="120"/>
      <c r="KKC847" s="120"/>
      <c r="KKD847" s="120"/>
      <c r="KKE847" s="120"/>
      <c r="KKF847" s="120"/>
      <c r="KKG847" s="120"/>
      <c r="KKH847" s="120"/>
      <c r="KKI847" s="120"/>
      <c r="KKJ847" s="120"/>
      <c r="KKK847" s="120"/>
      <c r="KKL847" s="120"/>
      <c r="KKM847" s="120"/>
      <c r="KKN847" s="120"/>
      <c r="KKO847" s="120"/>
      <c r="KKP847" s="120"/>
      <c r="KKQ847" s="120"/>
      <c r="KKR847" s="120"/>
      <c r="KKS847" s="120"/>
      <c r="KKT847" s="120"/>
      <c r="KKU847" s="120"/>
      <c r="KKV847" s="120"/>
      <c r="KKW847" s="120"/>
      <c r="KKX847" s="120"/>
      <c r="KKY847" s="120"/>
      <c r="KKZ847" s="120"/>
      <c r="KLA847" s="120"/>
      <c r="KLB847" s="120"/>
      <c r="KLC847" s="120"/>
      <c r="KLD847" s="120"/>
      <c r="KLE847" s="120"/>
      <c r="KLF847" s="120"/>
      <c r="KLG847" s="120"/>
      <c r="KLH847" s="120"/>
      <c r="KLI847" s="120"/>
      <c r="KLJ847" s="120"/>
      <c r="KLK847" s="120"/>
      <c r="KLL847" s="120"/>
      <c r="KLM847" s="120"/>
      <c r="KLN847" s="120"/>
      <c r="KLO847" s="120"/>
      <c r="KLP847" s="120"/>
      <c r="KLQ847" s="120"/>
      <c r="KLR847" s="120"/>
      <c r="KLS847" s="120"/>
      <c r="KLT847" s="120"/>
      <c r="KLU847" s="120"/>
      <c r="KLV847" s="120"/>
      <c r="KLW847" s="120"/>
      <c r="KLX847" s="120"/>
      <c r="KLY847" s="120"/>
      <c r="KLZ847" s="120"/>
      <c r="KMA847" s="120"/>
      <c r="KMB847" s="120"/>
      <c r="KMC847" s="120"/>
      <c r="KMD847" s="120"/>
      <c r="KME847" s="120"/>
      <c r="KMF847" s="120"/>
      <c r="KMG847" s="120"/>
      <c r="KMH847" s="120"/>
      <c r="KMI847" s="120"/>
      <c r="KMJ847" s="120"/>
      <c r="KMK847" s="120"/>
      <c r="KML847" s="120"/>
      <c r="KMM847" s="120"/>
      <c r="KMN847" s="120"/>
      <c r="KMO847" s="120"/>
      <c r="KMP847" s="120"/>
      <c r="KMQ847" s="120"/>
      <c r="KMR847" s="120"/>
      <c r="KMS847" s="120"/>
      <c r="KMT847" s="120"/>
      <c r="KMU847" s="120"/>
      <c r="KMV847" s="120"/>
      <c r="KMW847" s="120"/>
      <c r="KMX847" s="120"/>
      <c r="KMY847" s="120"/>
      <c r="KMZ847" s="120"/>
      <c r="KNA847" s="120"/>
      <c r="KNB847" s="120"/>
      <c r="KNC847" s="120"/>
      <c r="KND847" s="120"/>
      <c r="KNE847" s="120"/>
      <c r="KNF847" s="120"/>
      <c r="KNG847" s="120"/>
      <c r="KNH847" s="120"/>
      <c r="KNI847" s="120"/>
      <c r="KNJ847" s="120"/>
      <c r="KNK847" s="120"/>
      <c r="KNL847" s="120"/>
      <c r="KNM847" s="120"/>
      <c r="KNN847" s="120"/>
      <c r="KNO847" s="120"/>
      <c r="KNP847" s="120"/>
      <c r="KNQ847" s="120"/>
      <c r="KNR847" s="120"/>
      <c r="KNS847" s="120"/>
      <c r="KNT847" s="120"/>
      <c r="KNU847" s="120"/>
      <c r="KNV847" s="120"/>
      <c r="KNW847" s="120"/>
      <c r="KNX847" s="120"/>
      <c r="KNY847" s="120"/>
      <c r="KNZ847" s="120"/>
      <c r="KOA847" s="120"/>
      <c r="KOB847" s="120"/>
      <c r="KOC847" s="120"/>
      <c r="KOD847" s="120"/>
      <c r="KOE847" s="120"/>
      <c r="KOF847" s="120"/>
      <c r="KOG847" s="120"/>
      <c r="KOH847" s="120"/>
      <c r="KOI847" s="120"/>
      <c r="KOJ847" s="120"/>
      <c r="KOK847" s="120"/>
      <c r="KOL847" s="120"/>
      <c r="KOM847" s="120"/>
      <c r="KON847" s="120"/>
      <c r="KOO847" s="120"/>
      <c r="KOP847" s="120"/>
      <c r="KOQ847" s="120"/>
      <c r="KOR847" s="120"/>
      <c r="KOS847" s="120"/>
      <c r="KOT847" s="120"/>
      <c r="KOU847" s="120"/>
      <c r="KOV847" s="120"/>
      <c r="KOW847" s="120"/>
      <c r="KOX847" s="120"/>
      <c r="KOY847" s="120"/>
      <c r="KOZ847" s="120"/>
      <c r="KPA847" s="120"/>
      <c r="KPB847" s="120"/>
      <c r="KPC847" s="120"/>
      <c r="KPD847" s="120"/>
      <c r="KPE847" s="120"/>
      <c r="KPF847" s="120"/>
      <c r="KPG847" s="120"/>
      <c r="KPH847" s="120"/>
      <c r="KPI847" s="120"/>
      <c r="KPJ847" s="120"/>
      <c r="KPK847" s="120"/>
      <c r="KPL847" s="120"/>
      <c r="KPM847" s="120"/>
      <c r="KPN847" s="120"/>
      <c r="KPO847" s="120"/>
      <c r="KPP847" s="120"/>
      <c r="KPQ847" s="120"/>
      <c r="KPR847" s="120"/>
      <c r="KPS847" s="120"/>
      <c r="KPT847" s="120"/>
      <c r="KPU847" s="120"/>
      <c r="KPV847" s="120"/>
      <c r="KPW847" s="120"/>
      <c r="KPX847" s="120"/>
      <c r="KPY847" s="120"/>
      <c r="KPZ847" s="120"/>
      <c r="KQA847" s="120"/>
      <c r="KQB847" s="120"/>
      <c r="KQC847" s="120"/>
      <c r="KQD847" s="120"/>
      <c r="KQE847" s="120"/>
      <c r="KQF847" s="120"/>
      <c r="KQG847" s="120"/>
      <c r="KQH847" s="120"/>
      <c r="KQI847" s="120"/>
      <c r="KQJ847" s="120"/>
      <c r="KQK847" s="120"/>
      <c r="KQL847" s="120"/>
      <c r="KQM847" s="120"/>
      <c r="KQN847" s="120"/>
      <c r="KQO847" s="120"/>
      <c r="KQP847" s="120"/>
      <c r="KQQ847" s="120"/>
      <c r="KQR847" s="120"/>
      <c r="KQS847" s="120"/>
      <c r="KQT847" s="120"/>
      <c r="KQU847" s="120"/>
      <c r="KQV847" s="120"/>
      <c r="KQW847" s="120"/>
      <c r="KQX847" s="120"/>
      <c r="KQY847" s="120"/>
      <c r="KQZ847" s="120"/>
      <c r="KRA847" s="120"/>
      <c r="KRB847" s="120"/>
      <c r="KRC847" s="120"/>
      <c r="KRD847" s="120"/>
      <c r="KRE847" s="120"/>
      <c r="KRF847" s="120"/>
      <c r="KRG847" s="120"/>
      <c r="KRH847" s="120"/>
      <c r="KRI847" s="120"/>
      <c r="KRJ847" s="120"/>
      <c r="KRK847" s="120"/>
      <c r="KRL847" s="120"/>
      <c r="KRM847" s="120"/>
      <c r="KRN847" s="120"/>
      <c r="KRO847" s="120"/>
      <c r="KRP847" s="120"/>
      <c r="KRQ847" s="120"/>
      <c r="KRR847" s="120"/>
      <c r="KRS847" s="120"/>
      <c r="KRT847" s="120"/>
      <c r="KRU847" s="120"/>
      <c r="KRV847" s="120"/>
      <c r="KRW847" s="120"/>
      <c r="KRX847" s="120"/>
      <c r="KRY847" s="120"/>
      <c r="KRZ847" s="120"/>
      <c r="KSA847" s="120"/>
      <c r="KSB847" s="120"/>
      <c r="KSC847" s="120"/>
      <c r="KSD847" s="120"/>
      <c r="KSE847" s="120"/>
      <c r="KSF847" s="120"/>
      <c r="KSG847" s="120"/>
      <c r="KSH847" s="120"/>
      <c r="KSI847" s="120"/>
      <c r="KSJ847" s="120"/>
      <c r="KSK847" s="120"/>
      <c r="KSL847" s="120"/>
      <c r="KSM847" s="120"/>
      <c r="KSN847" s="120"/>
      <c r="KSO847" s="120"/>
      <c r="KSP847" s="120"/>
      <c r="KSQ847" s="120"/>
      <c r="KSR847" s="120"/>
      <c r="KSS847" s="120"/>
      <c r="KST847" s="120"/>
      <c r="KSU847" s="120"/>
      <c r="KSV847" s="120"/>
      <c r="KSW847" s="120"/>
      <c r="KSX847" s="120"/>
      <c r="KSY847" s="120"/>
      <c r="KSZ847" s="120"/>
      <c r="KTA847" s="120"/>
      <c r="KTB847" s="120"/>
      <c r="KTC847" s="120"/>
      <c r="KTD847" s="120"/>
      <c r="KTE847" s="120"/>
      <c r="KTF847" s="120"/>
      <c r="KTG847" s="120"/>
      <c r="KTH847" s="120"/>
      <c r="KTI847" s="120"/>
      <c r="KTJ847" s="120"/>
      <c r="KTK847" s="120"/>
      <c r="KTL847" s="120"/>
      <c r="KTM847" s="120"/>
      <c r="KTN847" s="120"/>
      <c r="KTO847" s="120"/>
      <c r="KTP847" s="120"/>
      <c r="KTQ847" s="120"/>
      <c r="KTR847" s="120"/>
      <c r="KTS847" s="120"/>
      <c r="KTT847" s="120"/>
      <c r="KTU847" s="120"/>
      <c r="KTV847" s="120"/>
      <c r="KTW847" s="120"/>
      <c r="KTX847" s="120"/>
      <c r="KTY847" s="120"/>
      <c r="KTZ847" s="120"/>
      <c r="KUA847" s="120"/>
      <c r="KUB847" s="120"/>
      <c r="KUC847" s="120"/>
      <c r="KUD847" s="120"/>
      <c r="KUE847" s="120"/>
      <c r="KUF847" s="120"/>
      <c r="KUG847" s="120"/>
      <c r="KUH847" s="120"/>
      <c r="KUI847" s="120"/>
      <c r="KUJ847" s="120"/>
      <c r="KUK847" s="120"/>
      <c r="KUL847" s="120"/>
      <c r="KUM847" s="120"/>
      <c r="KUN847" s="120"/>
      <c r="KUO847" s="120"/>
      <c r="KUP847" s="120"/>
      <c r="KUQ847" s="120"/>
      <c r="KUR847" s="120"/>
      <c r="KUS847" s="120"/>
      <c r="KUT847" s="120"/>
      <c r="KUU847" s="120"/>
      <c r="KUV847" s="120"/>
      <c r="KUW847" s="120"/>
      <c r="KUX847" s="120"/>
      <c r="KUY847" s="120"/>
      <c r="KUZ847" s="120"/>
      <c r="KVA847" s="120"/>
      <c r="KVB847" s="120"/>
      <c r="KVC847" s="120"/>
      <c r="KVD847" s="120"/>
      <c r="KVE847" s="120"/>
      <c r="KVF847" s="120"/>
      <c r="KVG847" s="120"/>
      <c r="KVH847" s="120"/>
      <c r="KVI847" s="120"/>
      <c r="KVJ847" s="120"/>
      <c r="KVK847" s="120"/>
      <c r="KVL847" s="120"/>
      <c r="KVM847" s="120"/>
      <c r="KVN847" s="120"/>
      <c r="KVO847" s="120"/>
      <c r="KVP847" s="120"/>
      <c r="KVQ847" s="120"/>
      <c r="KVR847" s="120"/>
      <c r="KVS847" s="120"/>
      <c r="KVT847" s="120"/>
      <c r="KVU847" s="120"/>
      <c r="KVV847" s="120"/>
      <c r="KVW847" s="120"/>
      <c r="KVX847" s="120"/>
      <c r="KVY847" s="120"/>
      <c r="KVZ847" s="120"/>
      <c r="KWA847" s="120"/>
      <c r="KWB847" s="120"/>
      <c r="KWC847" s="120"/>
      <c r="KWD847" s="120"/>
      <c r="KWE847" s="120"/>
      <c r="KWF847" s="120"/>
      <c r="KWG847" s="120"/>
      <c r="KWH847" s="120"/>
      <c r="KWI847" s="120"/>
      <c r="KWJ847" s="120"/>
      <c r="KWK847" s="120"/>
      <c r="KWL847" s="120"/>
      <c r="KWM847" s="120"/>
      <c r="KWN847" s="120"/>
      <c r="KWO847" s="120"/>
      <c r="KWP847" s="120"/>
      <c r="KWQ847" s="120"/>
      <c r="KWR847" s="120"/>
      <c r="KWS847" s="120"/>
      <c r="KWT847" s="120"/>
      <c r="KWU847" s="120"/>
      <c r="KWV847" s="120"/>
      <c r="KWW847" s="120"/>
      <c r="KWX847" s="120"/>
      <c r="KWY847" s="120"/>
      <c r="KWZ847" s="120"/>
      <c r="KXA847" s="120"/>
      <c r="KXB847" s="120"/>
      <c r="KXC847" s="120"/>
      <c r="KXD847" s="120"/>
      <c r="KXE847" s="120"/>
      <c r="KXF847" s="120"/>
      <c r="KXG847" s="120"/>
      <c r="KXH847" s="120"/>
      <c r="KXI847" s="120"/>
      <c r="KXJ847" s="120"/>
      <c r="KXK847" s="120"/>
      <c r="KXL847" s="120"/>
      <c r="KXM847" s="120"/>
      <c r="KXN847" s="120"/>
      <c r="KXO847" s="120"/>
      <c r="KXP847" s="120"/>
      <c r="KXQ847" s="120"/>
      <c r="KXR847" s="120"/>
      <c r="KXS847" s="120"/>
      <c r="KXT847" s="120"/>
      <c r="KXU847" s="120"/>
      <c r="KXV847" s="120"/>
      <c r="KXW847" s="120"/>
      <c r="KXX847" s="120"/>
      <c r="KXY847" s="120"/>
      <c r="KXZ847" s="120"/>
      <c r="KYA847" s="120"/>
      <c r="KYB847" s="120"/>
      <c r="KYC847" s="120"/>
      <c r="KYD847" s="120"/>
      <c r="KYE847" s="120"/>
      <c r="KYF847" s="120"/>
      <c r="KYG847" s="120"/>
      <c r="KYH847" s="120"/>
      <c r="KYI847" s="120"/>
      <c r="KYJ847" s="120"/>
      <c r="KYK847" s="120"/>
      <c r="KYL847" s="120"/>
      <c r="KYM847" s="120"/>
      <c r="KYN847" s="120"/>
      <c r="KYO847" s="120"/>
      <c r="KYP847" s="120"/>
      <c r="KYQ847" s="120"/>
      <c r="KYR847" s="120"/>
      <c r="KYS847" s="120"/>
      <c r="KYT847" s="120"/>
      <c r="KYU847" s="120"/>
      <c r="KYV847" s="120"/>
      <c r="KYW847" s="120"/>
      <c r="KYX847" s="120"/>
      <c r="KYY847" s="120"/>
      <c r="KYZ847" s="120"/>
      <c r="KZA847" s="120"/>
      <c r="KZB847" s="120"/>
      <c r="KZC847" s="120"/>
      <c r="KZD847" s="120"/>
      <c r="KZE847" s="120"/>
      <c r="KZF847" s="120"/>
      <c r="KZG847" s="120"/>
      <c r="KZH847" s="120"/>
      <c r="KZI847" s="120"/>
      <c r="KZJ847" s="120"/>
      <c r="KZK847" s="120"/>
      <c r="KZL847" s="120"/>
      <c r="KZM847" s="120"/>
      <c r="KZN847" s="120"/>
      <c r="KZO847" s="120"/>
      <c r="KZP847" s="120"/>
      <c r="KZQ847" s="120"/>
      <c r="KZR847" s="120"/>
      <c r="KZS847" s="120"/>
      <c r="KZT847" s="120"/>
      <c r="KZU847" s="120"/>
      <c r="KZV847" s="120"/>
      <c r="KZW847" s="120"/>
      <c r="KZX847" s="120"/>
      <c r="KZY847" s="120"/>
      <c r="KZZ847" s="120"/>
      <c r="LAA847" s="120"/>
      <c r="LAB847" s="120"/>
      <c r="LAC847" s="120"/>
      <c r="LAD847" s="120"/>
      <c r="LAE847" s="120"/>
      <c r="LAF847" s="120"/>
      <c r="LAG847" s="120"/>
      <c r="LAH847" s="120"/>
      <c r="LAI847" s="120"/>
      <c r="LAJ847" s="120"/>
      <c r="LAK847" s="120"/>
      <c r="LAL847" s="120"/>
      <c r="LAM847" s="120"/>
      <c r="LAN847" s="120"/>
      <c r="LAO847" s="120"/>
      <c r="LAP847" s="120"/>
      <c r="LAQ847" s="120"/>
      <c r="LAR847" s="120"/>
      <c r="LAS847" s="120"/>
      <c r="LAT847" s="120"/>
      <c r="LAU847" s="120"/>
      <c r="LAV847" s="120"/>
      <c r="LAW847" s="120"/>
      <c r="LAX847" s="120"/>
      <c r="LAY847" s="120"/>
      <c r="LAZ847" s="120"/>
      <c r="LBA847" s="120"/>
      <c r="LBB847" s="120"/>
      <c r="LBC847" s="120"/>
      <c r="LBD847" s="120"/>
      <c r="LBE847" s="120"/>
      <c r="LBF847" s="120"/>
      <c r="LBG847" s="120"/>
      <c r="LBH847" s="120"/>
      <c r="LBI847" s="120"/>
      <c r="LBJ847" s="120"/>
      <c r="LBK847" s="120"/>
      <c r="LBL847" s="120"/>
      <c r="LBM847" s="120"/>
      <c r="LBN847" s="120"/>
      <c r="LBO847" s="120"/>
      <c r="LBP847" s="120"/>
      <c r="LBQ847" s="120"/>
      <c r="LBR847" s="120"/>
      <c r="LBS847" s="120"/>
      <c r="LBT847" s="120"/>
      <c r="LBU847" s="120"/>
      <c r="LBV847" s="120"/>
      <c r="LBW847" s="120"/>
      <c r="LBX847" s="120"/>
      <c r="LBY847" s="120"/>
      <c r="LBZ847" s="120"/>
      <c r="LCA847" s="120"/>
      <c r="LCB847" s="120"/>
      <c r="LCC847" s="120"/>
      <c r="LCD847" s="120"/>
      <c r="LCE847" s="120"/>
      <c r="LCF847" s="120"/>
      <c r="LCG847" s="120"/>
      <c r="LCH847" s="120"/>
      <c r="LCI847" s="120"/>
      <c r="LCJ847" s="120"/>
      <c r="LCK847" s="120"/>
      <c r="LCL847" s="120"/>
      <c r="LCM847" s="120"/>
      <c r="LCN847" s="120"/>
      <c r="LCO847" s="120"/>
      <c r="LCP847" s="120"/>
      <c r="LCQ847" s="120"/>
      <c r="LCR847" s="120"/>
      <c r="LCS847" s="120"/>
      <c r="LCT847" s="120"/>
      <c r="LCU847" s="120"/>
      <c r="LCV847" s="120"/>
      <c r="LCW847" s="120"/>
      <c r="LCX847" s="120"/>
      <c r="LCY847" s="120"/>
      <c r="LCZ847" s="120"/>
      <c r="LDA847" s="120"/>
      <c r="LDB847" s="120"/>
      <c r="LDC847" s="120"/>
      <c r="LDD847" s="120"/>
      <c r="LDE847" s="120"/>
      <c r="LDF847" s="120"/>
      <c r="LDG847" s="120"/>
      <c r="LDH847" s="120"/>
      <c r="LDI847" s="120"/>
      <c r="LDJ847" s="120"/>
      <c r="LDK847" s="120"/>
      <c r="LDL847" s="120"/>
      <c r="LDM847" s="120"/>
      <c r="LDN847" s="120"/>
      <c r="LDO847" s="120"/>
      <c r="LDP847" s="120"/>
      <c r="LDQ847" s="120"/>
      <c r="LDR847" s="120"/>
      <c r="LDS847" s="120"/>
      <c r="LDT847" s="120"/>
      <c r="LDU847" s="120"/>
      <c r="LDV847" s="120"/>
      <c r="LDW847" s="120"/>
      <c r="LDX847" s="120"/>
      <c r="LDY847" s="120"/>
      <c r="LDZ847" s="120"/>
      <c r="LEA847" s="120"/>
      <c r="LEB847" s="120"/>
      <c r="LEC847" s="120"/>
      <c r="LED847" s="120"/>
      <c r="LEE847" s="120"/>
      <c r="LEF847" s="120"/>
      <c r="LEG847" s="120"/>
      <c r="LEH847" s="120"/>
      <c r="LEI847" s="120"/>
      <c r="LEJ847" s="120"/>
      <c r="LEK847" s="120"/>
      <c r="LEL847" s="120"/>
      <c r="LEM847" s="120"/>
      <c r="LEN847" s="120"/>
      <c r="LEO847" s="120"/>
      <c r="LEP847" s="120"/>
      <c r="LEQ847" s="120"/>
      <c r="LER847" s="120"/>
      <c r="LES847" s="120"/>
      <c r="LET847" s="120"/>
      <c r="LEU847" s="120"/>
      <c r="LEV847" s="120"/>
      <c r="LEW847" s="120"/>
      <c r="LEX847" s="120"/>
      <c r="LEY847" s="120"/>
      <c r="LEZ847" s="120"/>
      <c r="LFA847" s="120"/>
      <c r="LFB847" s="120"/>
      <c r="LFC847" s="120"/>
      <c r="LFD847" s="120"/>
      <c r="LFE847" s="120"/>
      <c r="LFF847" s="120"/>
      <c r="LFG847" s="120"/>
      <c r="LFH847" s="120"/>
      <c r="LFI847" s="120"/>
      <c r="LFJ847" s="120"/>
      <c r="LFK847" s="120"/>
      <c r="LFL847" s="120"/>
      <c r="LFM847" s="120"/>
      <c r="LFN847" s="120"/>
      <c r="LFO847" s="120"/>
      <c r="LFP847" s="120"/>
      <c r="LFQ847" s="120"/>
      <c r="LFR847" s="120"/>
      <c r="LFS847" s="120"/>
      <c r="LFT847" s="120"/>
      <c r="LFU847" s="120"/>
      <c r="LFV847" s="120"/>
      <c r="LFW847" s="120"/>
      <c r="LFX847" s="120"/>
      <c r="LFY847" s="120"/>
      <c r="LFZ847" s="120"/>
      <c r="LGA847" s="120"/>
      <c r="LGB847" s="120"/>
      <c r="LGC847" s="120"/>
      <c r="LGD847" s="120"/>
      <c r="LGE847" s="120"/>
      <c r="LGF847" s="120"/>
      <c r="LGG847" s="120"/>
      <c r="LGH847" s="120"/>
      <c r="LGI847" s="120"/>
      <c r="LGJ847" s="120"/>
      <c r="LGK847" s="120"/>
      <c r="LGL847" s="120"/>
      <c r="LGM847" s="120"/>
      <c r="LGN847" s="120"/>
      <c r="LGO847" s="120"/>
      <c r="LGP847" s="120"/>
      <c r="LGQ847" s="120"/>
      <c r="LGR847" s="120"/>
      <c r="LGS847" s="120"/>
      <c r="LGT847" s="120"/>
      <c r="LGU847" s="120"/>
      <c r="LGV847" s="120"/>
      <c r="LGW847" s="120"/>
      <c r="LGX847" s="120"/>
      <c r="LGY847" s="120"/>
      <c r="LGZ847" s="120"/>
      <c r="LHA847" s="120"/>
      <c r="LHB847" s="120"/>
      <c r="LHC847" s="120"/>
      <c r="LHD847" s="120"/>
      <c r="LHE847" s="120"/>
      <c r="LHF847" s="120"/>
      <c r="LHG847" s="120"/>
      <c r="LHH847" s="120"/>
      <c r="LHI847" s="120"/>
      <c r="LHJ847" s="120"/>
      <c r="LHK847" s="120"/>
      <c r="LHL847" s="120"/>
      <c r="LHM847" s="120"/>
      <c r="LHN847" s="120"/>
      <c r="LHO847" s="120"/>
      <c r="LHP847" s="120"/>
      <c r="LHQ847" s="120"/>
      <c r="LHR847" s="120"/>
      <c r="LHS847" s="120"/>
      <c r="LHT847" s="120"/>
      <c r="LHU847" s="120"/>
      <c r="LHV847" s="120"/>
      <c r="LHW847" s="120"/>
      <c r="LHX847" s="120"/>
      <c r="LHY847" s="120"/>
      <c r="LHZ847" s="120"/>
      <c r="LIA847" s="120"/>
      <c r="LIB847" s="120"/>
      <c r="LIC847" s="120"/>
      <c r="LID847" s="120"/>
      <c r="LIE847" s="120"/>
      <c r="LIF847" s="120"/>
      <c r="LIG847" s="120"/>
      <c r="LIH847" s="120"/>
      <c r="LII847" s="120"/>
      <c r="LIJ847" s="120"/>
      <c r="LIK847" s="120"/>
      <c r="LIL847" s="120"/>
      <c r="LIM847" s="120"/>
      <c r="LIN847" s="120"/>
      <c r="LIO847" s="120"/>
      <c r="LIP847" s="120"/>
      <c r="LIQ847" s="120"/>
      <c r="LIR847" s="120"/>
      <c r="LIS847" s="120"/>
      <c r="LIT847" s="120"/>
      <c r="LIU847" s="120"/>
      <c r="LIV847" s="120"/>
      <c r="LIW847" s="120"/>
      <c r="LIX847" s="120"/>
      <c r="LIY847" s="120"/>
      <c r="LIZ847" s="120"/>
      <c r="LJA847" s="120"/>
      <c r="LJB847" s="120"/>
      <c r="LJC847" s="120"/>
      <c r="LJD847" s="120"/>
      <c r="LJE847" s="120"/>
      <c r="LJF847" s="120"/>
      <c r="LJG847" s="120"/>
      <c r="LJH847" s="120"/>
      <c r="LJI847" s="120"/>
      <c r="LJJ847" s="120"/>
      <c r="LJK847" s="120"/>
      <c r="LJL847" s="120"/>
      <c r="LJM847" s="120"/>
      <c r="LJN847" s="120"/>
      <c r="LJO847" s="120"/>
      <c r="LJP847" s="120"/>
      <c r="LJQ847" s="120"/>
      <c r="LJR847" s="120"/>
      <c r="LJS847" s="120"/>
      <c r="LJT847" s="120"/>
      <c r="LJU847" s="120"/>
      <c r="LJV847" s="120"/>
      <c r="LJW847" s="120"/>
      <c r="LJX847" s="120"/>
      <c r="LJY847" s="120"/>
      <c r="LJZ847" s="120"/>
      <c r="LKA847" s="120"/>
      <c r="LKB847" s="120"/>
      <c r="LKC847" s="120"/>
      <c r="LKD847" s="120"/>
      <c r="LKE847" s="120"/>
      <c r="LKF847" s="120"/>
      <c r="LKG847" s="120"/>
      <c r="LKH847" s="120"/>
      <c r="LKI847" s="120"/>
      <c r="LKJ847" s="120"/>
      <c r="LKK847" s="120"/>
      <c r="LKL847" s="120"/>
      <c r="LKM847" s="120"/>
      <c r="LKN847" s="120"/>
      <c r="LKO847" s="120"/>
      <c r="LKP847" s="120"/>
      <c r="LKQ847" s="120"/>
      <c r="LKR847" s="120"/>
      <c r="LKS847" s="120"/>
      <c r="LKT847" s="120"/>
      <c r="LKU847" s="120"/>
      <c r="LKV847" s="120"/>
      <c r="LKW847" s="120"/>
      <c r="LKX847" s="120"/>
      <c r="LKY847" s="120"/>
      <c r="LKZ847" s="120"/>
      <c r="LLA847" s="120"/>
      <c r="LLB847" s="120"/>
      <c r="LLC847" s="120"/>
      <c r="LLD847" s="120"/>
      <c r="LLE847" s="120"/>
      <c r="LLF847" s="120"/>
      <c r="LLG847" s="120"/>
      <c r="LLH847" s="120"/>
      <c r="LLI847" s="120"/>
      <c r="LLJ847" s="120"/>
      <c r="LLK847" s="120"/>
      <c r="LLL847" s="120"/>
      <c r="LLM847" s="120"/>
      <c r="LLN847" s="120"/>
      <c r="LLO847" s="120"/>
      <c r="LLP847" s="120"/>
      <c r="LLQ847" s="120"/>
      <c r="LLR847" s="120"/>
      <c r="LLS847" s="120"/>
      <c r="LLT847" s="120"/>
      <c r="LLU847" s="120"/>
      <c r="LLV847" s="120"/>
      <c r="LLW847" s="120"/>
      <c r="LLX847" s="120"/>
      <c r="LLY847" s="120"/>
      <c r="LLZ847" s="120"/>
      <c r="LMA847" s="120"/>
      <c r="LMB847" s="120"/>
      <c r="LMC847" s="120"/>
      <c r="LMD847" s="120"/>
      <c r="LME847" s="120"/>
      <c r="LMF847" s="120"/>
      <c r="LMG847" s="120"/>
      <c r="LMH847" s="120"/>
      <c r="LMI847" s="120"/>
      <c r="LMJ847" s="120"/>
      <c r="LMK847" s="120"/>
      <c r="LML847" s="120"/>
      <c r="LMM847" s="120"/>
      <c r="LMN847" s="120"/>
      <c r="LMO847" s="120"/>
      <c r="LMP847" s="120"/>
      <c r="LMQ847" s="120"/>
      <c r="LMR847" s="120"/>
      <c r="LMS847" s="120"/>
      <c r="LMT847" s="120"/>
      <c r="LMU847" s="120"/>
      <c r="LMV847" s="120"/>
      <c r="LMW847" s="120"/>
      <c r="LMX847" s="120"/>
      <c r="LMY847" s="120"/>
      <c r="LMZ847" s="120"/>
      <c r="LNA847" s="120"/>
      <c r="LNB847" s="120"/>
      <c r="LNC847" s="120"/>
      <c r="LND847" s="120"/>
      <c r="LNE847" s="120"/>
      <c r="LNF847" s="120"/>
      <c r="LNG847" s="120"/>
      <c r="LNH847" s="120"/>
      <c r="LNI847" s="120"/>
      <c r="LNJ847" s="120"/>
      <c r="LNK847" s="120"/>
      <c r="LNL847" s="120"/>
      <c r="LNM847" s="120"/>
      <c r="LNN847" s="120"/>
      <c r="LNO847" s="120"/>
      <c r="LNP847" s="120"/>
      <c r="LNQ847" s="120"/>
      <c r="LNR847" s="120"/>
      <c r="LNS847" s="120"/>
      <c r="LNT847" s="120"/>
      <c r="LNU847" s="120"/>
      <c r="LNV847" s="120"/>
      <c r="LNW847" s="120"/>
      <c r="LNX847" s="120"/>
      <c r="LNY847" s="120"/>
      <c r="LNZ847" s="120"/>
      <c r="LOA847" s="120"/>
      <c r="LOB847" s="120"/>
      <c r="LOC847" s="120"/>
      <c r="LOD847" s="120"/>
      <c r="LOE847" s="120"/>
      <c r="LOF847" s="120"/>
      <c r="LOG847" s="120"/>
      <c r="LOH847" s="120"/>
      <c r="LOI847" s="120"/>
      <c r="LOJ847" s="120"/>
      <c r="LOK847" s="120"/>
      <c r="LOL847" s="120"/>
      <c r="LOM847" s="120"/>
      <c r="LON847" s="120"/>
      <c r="LOO847" s="120"/>
      <c r="LOP847" s="120"/>
      <c r="LOQ847" s="120"/>
      <c r="LOR847" s="120"/>
      <c r="LOS847" s="120"/>
      <c r="LOT847" s="120"/>
      <c r="LOU847" s="120"/>
      <c r="LOV847" s="120"/>
      <c r="LOW847" s="120"/>
      <c r="LOX847" s="120"/>
      <c r="LOY847" s="120"/>
      <c r="LOZ847" s="120"/>
      <c r="LPA847" s="120"/>
      <c r="LPB847" s="120"/>
      <c r="LPC847" s="120"/>
      <c r="LPD847" s="120"/>
      <c r="LPE847" s="120"/>
      <c r="LPF847" s="120"/>
      <c r="LPG847" s="120"/>
      <c r="LPH847" s="120"/>
      <c r="LPI847" s="120"/>
      <c r="LPJ847" s="120"/>
      <c r="LPK847" s="120"/>
      <c r="LPL847" s="120"/>
      <c r="LPM847" s="120"/>
      <c r="LPN847" s="120"/>
      <c r="LPO847" s="120"/>
      <c r="LPP847" s="120"/>
      <c r="LPQ847" s="120"/>
      <c r="LPR847" s="120"/>
      <c r="LPS847" s="120"/>
      <c r="LPT847" s="120"/>
      <c r="LPU847" s="120"/>
      <c r="LPV847" s="120"/>
      <c r="LPW847" s="120"/>
      <c r="LPX847" s="120"/>
      <c r="LPY847" s="120"/>
      <c r="LPZ847" s="120"/>
      <c r="LQA847" s="120"/>
      <c r="LQB847" s="120"/>
      <c r="LQC847" s="120"/>
      <c r="LQD847" s="120"/>
      <c r="LQE847" s="120"/>
      <c r="LQF847" s="120"/>
      <c r="LQG847" s="120"/>
      <c r="LQH847" s="120"/>
      <c r="LQI847" s="120"/>
      <c r="LQJ847" s="120"/>
      <c r="LQK847" s="120"/>
      <c r="LQL847" s="120"/>
      <c r="LQM847" s="120"/>
      <c r="LQN847" s="120"/>
      <c r="LQO847" s="120"/>
      <c r="LQP847" s="120"/>
      <c r="LQQ847" s="120"/>
      <c r="LQR847" s="120"/>
      <c r="LQS847" s="120"/>
      <c r="LQT847" s="120"/>
      <c r="LQU847" s="120"/>
      <c r="LQV847" s="120"/>
      <c r="LQW847" s="120"/>
      <c r="LQX847" s="120"/>
      <c r="LQY847" s="120"/>
      <c r="LQZ847" s="120"/>
      <c r="LRA847" s="120"/>
      <c r="LRB847" s="120"/>
      <c r="LRC847" s="120"/>
      <c r="LRD847" s="120"/>
      <c r="LRE847" s="120"/>
      <c r="LRF847" s="120"/>
      <c r="LRG847" s="120"/>
      <c r="LRH847" s="120"/>
      <c r="LRI847" s="120"/>
      <c r="LRJ847" s="120"/>
      <c r="LRK847" s="120"/>
      <c r="LRL847" s="120"/>
      <c r="LRM847" s="120"/>
      <c r="LRN847" s="120"/>
      <c r="LRO847" s="120"/>
      <c r="LRP847" s="120"/>
      <c r="LRQ847" s="120"/>
      <c r="LRR847" s="120"/>
      <c r="LRS847" s="120"/>
      <c r="LRT847" s="120"/>
      <c r="LRU847" s="120"/>
      <c r="LRV847" s="120"/>
      <c r="LRW847" s="120"/>
      <c r="LRX847" s="120"/>
      <c r="LRY847" s="120"/>
      <c r="LRZ847" s="120"/>
      <c r="LSA847" s="120"/>
      <c r="LSB847" s="120"/>
      <c r="LSC847" s="120"/>
      <c r="LSD847" s="120"/>
      <c r="LSE847" s="120"/>
      <c r="LSF847" s="120"/>
      <c r="LSG847" s="120"/>
      <c r="LSH847" s="120"/>
      <c r="LSI847" s="120"/>
      <c r="LSJ847" s="120"/>
      <c r="LSK847" s="120"/>
      <c r="LSL847" s="120"/>
      <c r="LSM847" s="120"/>
      <c r="LSN847" s="120"/>
      <c r="LSO847" s="120"/>
      <c r="LSP847" s="120"/>
      <c r="LSQ847" s="120"/>
      <c r="LSR847" s="120"/>
      <c r="LSS847" s="120"/>
      <c r="LST847" s="120"/>
      <c r="LSU847" s="120"/>
      <c r="LSV847" s="120"/>
      <c r="LSW847" s="120"/>
      <c r="LSX847" s="120"/>
      <c r="LSY847" s="120"/>
      <c r="LSZ847" s="120"/>
      <c r="LTA847" s="120"/>
      <c r="LTB847" s="120"/>
      <c r="LTC847" s="120"/>
      <c r="LTD847" s="120"/>
      <c r="LTE847" s="120"/>
      <c r="LTF847" s="120"/>
      <c r="LTG847" s="120"/>
      <c r="LTH847" s="120"/>
      <c r="LTI847" s="120"/>
      <c r="LTJ847" s="120"/>
      <c r="LTK847" s="120"/>
      <c r="LTL847" s="120"/>
      <c r="LTM847" s="120"/>
      <c r="LTN847" s="120"/>
      <c r="LTO847" s="120"/>
      <c r="LTP847" s="120"/>
      <c r="LTQ847" s="120"/>
      <c r="LTR847" s="120"/>
      <c r="LTS847" s="120"/>
      <c r="LTT847" s="120"/>
      <c r="LTU847" s="120"/>
      <c r="LTV847" s="120"/>
      <c r="LTW847" s="120"/>
      <c r="LTX847" s="120"/>
      <c r="LTY847" s="120"/>
      <c r="LTZ847" s="120"/>
      <c r="LUA847" s="120"/>
      <c r="LUB847" s="120"/>
      <c r="LUC847" s="120"/>
      <c r="LUD847" s="120"/>
      <c r="LUE847" s="120"/>
      <c r="LUF847" s="120"/>
      <c r="LUG847" s="120"/>
      <c r="LUH847" s="120"/>
      <c r="LUI847" s="120"/>
      <c r="LUJ847" s="120"/>
      <c r="LUK847" s="120"/>
      <c r="LUL847" s="120"/>
      <c r="LUM847" s="120"/>
      <c r="LUN847" s="120"/>
      <c r="LUO847" s="120"/>
      <c r="LUP847" s="120"/>
      <c r="LUQ847" s="120"/>
      <c r="LUR847" s="120"/>
      <c r="LUS847" s="120"/>
      <c r="LUT847" s="120"/>
      <c r="LUU847" s="120"/>
      <c r="LUV847" s="120"/>
      <c r="LUW847" s="120"/>
      <c r="LUX847" s="120"/>
      <c r="LUY847" s="120"/>
      <c r="LUZ847" s="120"/>
      <c r="LVA847" s="120"/>
      <c r="LVB847" s="120"/>
      <c r="LVC847" s="120"/>
      <c r="LVD847" s="120"/>
      <c r="LVE847" s="120"/>
      <c r="LVF847" s="120"/>
      <c r="LVG847" s="120"/>
      <c r="LVH847" s="120"/>
      <c r="LVI847" s="120"/>
      <c r="LVJ847" s="120"/>
      <c r="LVK847" s="120"/>
      <c r="LVL847" s="120"/>
      <c r="LVM847" s="120"/>
      <c r="LVN847" s="120"/>
      <c r="LVO847" s="120"/>
      <c r="LVP847" s="120"/>
      <c r="LVQ847" s="120"/>
      <c r="LVR847" s="120"/>
      <c r="LVS847" s="120"/>
      <c r="LVT847" s="120"/>
      <c r="LVU847" s="120"/>
      <c r="LVV847" s="120"/>
      <c r="LVW847" s="120"/>
      <c r="LVX847" s="120"/>
      <c r="LVY847" s="120"/>
      <c r="LVZ847" s="120"/>
      <c r="LWA847" s="120"/>
      <c r="LWB847" s="120"/>
      <c r="LWC847" s="120"/>
      <c r="LWD847" s="120"/>
      <c r="LWE847" s="120"/>
      <c r="LWF847" s="120"/>
      <c r="LWG847" s="120"/>
      <c r="LWH847" s="120"/>
      <c r="LWI847" s="120"/>
      <c r="LWJ847" s="120"/>
      <c r="LWK847" s="120"/>
      <c r="LWL847" s="120"/>
      <c r="LWM847" s="120"/>
      <c r="LWN847" s="120"/>
      <c r="LWO847" s="120"/>
      <c r="LWP847" s="120"/>
      <c r="LWQ847" s="120"/>
      <c r="LWR847" s="120"/>
      <c r="LWS847" s="120"/>
      <c r="LWT847" s="120"/>
      <c r="LWU847" s="120"/>
      <c r="LWV847" s="120"/>
      <c r="LWW847" s="120"/>
      <c r="LWX847" s="120"/>
      <c r="LWY847" s="120"/>
      <c r="LWZ847" s="120"/>
      <c r="LXA847" s="120"/>
      <c r="LXB847" s="120"/>
      <c r="LXC847" s="120"/>
      <c r="LXD847" s="120"/>
      <c r="LXE847" s="120"/>
      <c r="LXF847" s="120"/>
      <c r="LXG847" s="120"/>
      <c r="LXH847" s="120"/>
      <c r="LXI847" s="120"/>
      <c r="LXJ847" s="120"/>
      <c r="LXK847" s="120"/>
      <c r="LXL847" s="120"/>
      <c r="LXM847" s="120"/>
      <c r="LXN847" s="120"/>
      <c r="LXO847" s="120"/>
      <c r="LXP847" s="120"/>
      <c r="LXQ847" s="120"/>
      <c r="LXR847" s="120"/>
      <c r="LXS847" s="120"/>
      <c r="LXT847" s="120"/>
      <c r="LXU847" s="120"/>
      <c r="LXV847" s="120"/>
      <c r="LXW847" s="120"/>
      <c r="LXX847" s="120"/>
      <c r="LXY847" s="120"/>
      <c r="LXZ847" s="120"/>
      <c r="LYA847" s="120"/>
      <c r="LYB847" s="120"/>
      <c r="LYC847" s="120"/>
      <c r="LYD847" s="120"/>
      <c r="LYE847" s="120"/>
      <c r="LYF847" s="120"/>
      <c r="LYG847" s="120"/>
      <c r="LYH847" s="120"/>
      <c r="LYI847" s="120"/>
      <c r="LYJ847" s="120"/>
      <c r="LYK847" s="120"/>
      <c r="LYL847" s="120"/>
      <c r="LYM847" s="120"/>
      <c r="LYN847" s="120"/>
      <c r="LYO847" s="120"/>
      <c r="LYP847" s="120"/>
      <c r="LYQ847" s="120"/>
      <c r="LYR847" s="120"/>
      <c r="LYS847" s="120"/>
      <c r="LYT847" s="120"/>
      <c r="LYU847" s="120"/>
      <c r="LYV847" s="120"/>
      <c r="LYW847" s="120"/>
      <c r="LYX847" s="120"/>
      <c r="LYY847" s="120"/>
      <c r="LYZ847" s="120"/>
      <c r="LZA847" s="120"/>
      <c r="LZB847" s="120"/>
      <c r="LZC847" s="120"/>
      <c r="LZD847" s="120"/>
      <c r="LZE847" s="120"/>
      <c r="LZF847" s="120"/>
      <c r="LZG847" s="120"/>
      <c r="LZH847" s="120"/>
      <c r="LZI847" s="120"/>
      <c r="LZJ847" s="120"/>
      <c r="LZK847" s="120"/>
      <c r="LZL847" s="120"/>
      <c r="LZM847" s="120"/>
      <c r="LZN847" s="120"/>
      <c r="LZO847" s="120"/>
      <c r="LZP847" s="120"/>
      <c r="LZQ847" s="120"/>
      <c r="LZR847" s="120"/>
      <c r="LZS847" s="120"/>
      <c r="LZT847" s="120"/>
      <c r="LZU847" s="120"/>
      <c r="LZV847" s="120"/>
      <c r="LZW847" s="120"/>
      <c r="LZX847" s="120"/>
      <c r="LZY847" s="120"/>
      <c r="LZZ847" s="120"/>
      <c r="MAA847" s="120"/>
      <c r="MAB847" s="120"/>
      <c r="MAC847" s="120"/>
      <c r="MAD847" s="120"/>
      <c r="MAE847" s="120"/>
      <c r="MAF847" s="120"/>
      <c r="MAG847" s="120"/>
      <c r="MAH847" s="120"/>
      <c r="MAI847" s="120"/>
      <c r="MAJ847" s="120"/>
      <c r="MAK847" s="120"/>
      <c r="MAL847" s="120"/>
      <c r="MAM847" s="120"/>
      <c r="MAN847" s="120"/>
      <c r="MAO847" s="120"/>
      <c r="MAP847" s="120"/>
      <c r="MAQ847" s="120"/>
      <c r="MAR847" s="120"/>
      <c r="MAS847" s="120"/>
      <c r="MAT847" s="120"/>
      <c r="MAU847" s="120"/>
      <c r="MAV847" s="120"/>
      <c r="MAW847" s="120"/>
      <c r="MAX847" s="120"/>
      <c r="MAY847" s="120"/>
      <c r="MAZ847" s="120"/>
      <c r="MBA847" s="120"/>
      <c r="MBB847" s="120"/>
      <c r="MBC847" s="120"/>
      <c r="MBD847" s="120"/>
      <c r="MBE847" s="120"/>
      <c r="MBF847" s="120"/>
      <c r="MBG847" s="120"/>
      <c r="MBH847" s="120"/>
      <c r="MBI847" s="120"/>
      <c r="MBJ847" s="120"/>
      <c r="MBK847" s="120"/>
      <c r="MBL847" s="120"/>
      <c r="MBM847" s="120"/>
      <c r="MBN847" s="120"/>
      <c r="MBO847" s="120"/>
      <c r="MBP847" s="120"/>
      <c r="MBQ847" s="120"/>
      <c r="MBR847" s="120"/>
      <c r="MBS847" s="120"/>
      <c r="MBT847" s="120"/>
      <c r="MBU847" s="120"/>
      <c r="MBV847" s="120"/>
      <c r="MBW847" s="120"/>
      <c r="MBX847" s="120"/>
      <c r="MBY847" s="120"/>
      <c r="MBZ847" s="120"/>
      <c r="MCA847" s="120"/>
      <c r="MCB847" s="120"/>
      <c r="MCC847" s="120"/>
      <c r="MCD847" s="120"/>
      <c r="MCE847" s="120"/>
      <c r="MCF847" s="120"/>
      <c r="MCG847" s="120"/>
      <c r="MCH847" s="120"/>
      <c r="MCI847" s="120"/>
      <c r="MCJ847" s="120"/>
      <c r="MCK847" s="120"/>
      <c r="MCL847" s="120"/>
      <c r="MCM847" s="120"/>
      <c r="MCN847" s="120"/>
      <c r="MCO847" s="120"/>
      <c r="MCP847" s="120"/>
      <c r="MCQ847" s="120"/>
      <c r="MCR847" s="120"/>
      <c r="MCS847" s="120"/>
      <c r="MCT847" s="120"/>
      <c r="MCU847" s="120"/>
      <c r="MCV847" s="120"/>
      <c r="MCW847" s="120"/>
      <c r="MCX847" s="120"/>
      <c r="MCY847" s="120"/>
      <c r="MCZ847" s="120"/>
      <c r="MDA847" s="120"/>
      <c r="MDB847" s="120"/>
      <c r="MDC847" s="120"/>
      <c r="MDD847" s="120"/>
      <c r="MDE847" s="120"/>
      <c r="MDF847" s="120"/>
      <c r="MDG847" s="120"/>
      <c r="MDH847" s="120"/>
      <c r="MDI847" s="120"/>
      <c r="MDJ847" s="120"/>
      <c r="MDK847" s="120"/>
      <c r="MDL847" s="120"/>
      <c r="MDM847" s="120"/>
      <c r="MDN847" s="120"/>
      <c r="MDO847" s="120"/>
      <c r="MDP847" s="120"/>
      <c r="MDQ847" s="120"/>
      <c r="MDR847" s="120"/>
      <c r="MDS847" s="120"/>
      <c r="MDT847" s="120"/>
      <c r="MDU847" s="120"/>
      <c r="MDV847" s="120"/>
      <c r="MDW847" s="120"/>
      <c r="MDX847" s="120"/>
      <c r="MDY847" s="120"/>
      <c r="MDZ847" s="120"/>
      <c r="MEA847" s="120"/>
      <c r="MEB847" s="120"/>
      <c r="MEC847" s="120"/>
      <c r="MED847" s="120"/>
      <c r="MEE847" s="120"/>
      <c r="MEF847" s="120"/>
      <c r="MEG847" s="120"/>
      <c r="MEH847" s="120"/>
      <c r="MEI847" s="120"/>
      <c r="MEJ847" s="120"/>
      <c r="MEK847" s="120"/>
      <c r="MEL847" s="120"/>
      <c r="MEM847" s="120"/>
      <c r="MEN847" s="120"/>
      <c r="MEO847" s="120"/>
      <c r="MEP847" s="120"/>
      <c r="MEQ847" s="120"/>
      <c r="MER847" s="120"/>
      <c r="MES847" s="120"/>
      <c r="MET847" s="120"/>
      <c r="MEU847" s="120"/>
      <c r="MEV847" s="120"/>
      <c r="MEW847" s="120"/>
      <c r="MEX847" s="120"/>
      <c r="MEY847" s="120"/>
      <c r="MEZ847" s="120"/>
      <c r="MFA847" s="120"/>
      <c r="MFB847" s="120"/>
      <c r="MFC847" s="120"/>
      <c r="MFD847" s="120"/>
      <c r="MFE847" s="120"/>
      <c r="MFF847" s="120"/>
      <c r="MFG847" s="120"/>
      <c r="MFH847" s="120"/>
      <c r="MFI847" s="120"/>
      <c r="MFJ847" s="120"/>
      <c r="MFK847" s="120"/>
      <c r="MFL847" s="120"/>
      <c r="MFM847" s="120"/>
      <c r="MFN847" s="120"/>
      <c r="MFO847" s="120"/>
      <c r="MFP847" s="120"/>
      <c r="MFQ847" s="120"/>
      <c r="MFR847" s="120"/>
      <c r="MFS847" s="120"/>
      <c r="MFT847" s="120"/>
      <c r="MFU847" s="120"/>
      <c r="MFV847" s="120"/>
      <c r="MFW847" s="120"/>
      <c r="MFX847" s="120"/>
      <c r="MFY847" s="120"/>
      <c r="MFZ847" s="120"/>
      <c r="MGA847" s="120"/>
      <c r="MGB847" s="120"/>
      <c r="MGC847" s="120"/>
      <c r="MGD847" s="120"/>
      <c r="MGE847" s="120"/>
      <c r="MGF847" s="120"/>
      <c r="MGG847" s="120"/>
      <c r="MGH847" s="120"/>
      <c r="MGI847" s="120"/>
      <c r="MGJ847" s="120"/>
      <c r="MGK847" s="120"/>
      <c r="MGL847" s="120"/>
      <c r="MGM847" s="120"/>
      <c r="MGN847" s="120"/>
      <c r="MGO847" s="120"/>
      <c r="MGP847" s="120"/>
      <c r="MGQ847" s="120"/>
      <c r="MGR847" s="120"/>
      <c r="MGS847" s="120"/>
      <c r="MGT847" s="120"/>
      <c r="MGU847" s="120"/>
      <c r="MGV847" s="120"/>
      <c r="MGW847" s="120"/>
      <c r="MGX847" s="120"/>
      <c r="MGY847" s="120"/>
      <c r="MGZ847" s="120"/>
      <c r="MHA847" s="120"/>
      <c r="MHB847" s="120"/>
      <c r="MHC847" s="120"/>
      <c r="MHD847" s="120"/>
      <c r="MHE847" s="120"/>
      <c r="MHF847" s="120"/>
      <c r="MHG847" s="120"/>
      <c r="MHH847" s="120"/>
      <c r="MHI847" s="120"/>
      <c r="MHJ847" s="120"/>
      <c r="MHK847" s="120"/>
      <c r="MHL847" s="120"/>
      <c r="MHM847" s="120"/>
      <c r="MHN847" s="120"/>
      <c r="MHO847" s="120"/>
      <c r="MHP847" s="120"/>
      <c r="MHQ847" s="120"/>
      <c r="MHR847" s="120"/>
      <c r="MHS847" s="120"/>
      <c r="MHT847" s="120"/>
      <c r="MHU847" s="120"/>
      <c r="MHV847" s="120"/>
      <c r="MHW847" s="120"/>
      <c r="MHX847" s="120"/>
      <c r="MHY847" s="120"/>
      <c r="MHZ847" s="120"/>
      <c r="MIA847" s="120"/>
      <c r="MIB847" s="120"/>
      <c r="MIC847" s="120"/>
      <c r="MID847" s="120"/>
      <c r="MIE847" s="120"/>
      <c r="MIF847" s="120"/>
      <c r="MIG847" s="120"/>
      <c r="MIH847" s="120"/>
      <c r="MII847" s="120"/>
      <c r="MIJ847" s="120"/>
      <c r="MIK847" s="120"/>
      <c r="MIL847" s="120"/>
      <c r="MIM847" s="120"/>
      <c r="MIN847" s="120"/>
      <c r="MIO847" s="120"/>
      <c r="MIP847" s="120"/>
      <c r="MIQ847" s="120"/>
      <c r="MIR847" s="120"/>
      <c r="MIS847" s="120"/>
      <c r="MIT847" s="120"/>
      <c r="MIU847" s="120"/>
      <c r="MIV847" s="120"/>
      <c r="MIW847" s="120"/>
      <c r="MIX847" s="120"/>
      <c r="MIY847" s="120"/>
      <c r="MIZ847" s="120"/>
      <c r="MJA847" s="120"/>
      <c r="MJB847" s="120"/>
      <c r="MJC847" s="120"/>
      <c r="MJD847" s="120"/>
      <c r="MJE847" s="120"/>
      <c r="MJF847" s="120"/>
      <c r="MJG847" s="120"/>
      <c r="MJH847" s="120"/>
      <c r="MJI847" s="120"/>
      <c r="MJJ847" s="120"/>
      <c r="MJK847" s="120"/>
      <c r="MJL847" s="120"/>
      <c r="MJM847" s="120"/>
      <c r="MJN847" s="120"/>
      <c r="MJO847" s="120"/>
      <c r="MJP847" s="120"/>
      <c r="MJQ847" s="120"/>
      <c r="MJR847" s="120"/>
      <c r="MJS847" s="120"/>
      <c r="MJT847" s="120"/>
      <c r="MJU847" s="120"/>
      <c r="MJV847" s="120"/>
      <c r="MJW847" s="120"/>
      <c r="MJX847" s="120"/>
      <c r="MJY847" s="120"/>
      <c r="MJZ847" s="120"/>
      <c r="MKA847" s="120"/>
      <c r="MKB847" s="120"/>
      <c r="MKC847" s="120"/>
      <c r="MKD847" s="120"/>
      <c r="MKE847" s="120"/>
      <c r="MKF847" s="120"/>
      <c r="MKG847" s="120"/>
      <c r="MKH847" s="120"/>
      <c r="MKI847" s="120"/>
      <c r="MKJ847" s="120"/>
      <c r="MKK847" s="120"/>
      <c r="MKL847" s="120"/>
      <c r="MKM847" s="120"/>
      <c r="MKN847" s="120"/>
      <c r="MKO847" s="120"/>
      <c r="MKP847" s="120"/>
      <c r="MKQ847" s="120"/>
      <c r="MKR847" s="120"/>
      <c r="MKS847" s="120"/>
      <c r="MKT847" s="120"/>
      <c r="MKU847" s="120"/>
      <c r="MKV847" s="120"/>
      <c r="MKW847" s="120"/>
      <c r="MKX847" s="120"/>
      <c r="MKY847" s="120"/>
      <c r="MKZ847" s="120"/>
      <c r="MLA847" s="120"/>
      <c r="MLB847" s="120"/>
      <c r="MLC847" s="120"/>
      <c r="MLD847" s="120"/>
      <c r="MLE847" s="120"/>
      <c r="MLF847" s="120"/>
      <c r="MLG847" s="120"/>
      <c r="MLH847" s="120"/>
      <c r="MLI847" s="120"/>
      <c r="MLJ847" s="120"/>
      <c r="MLK847" s="120"/>
      <c r="MLL847" s="120"/>
      <c r="MLM847" s="120"/>
      <c r="MLN847" s="120"/>
      <c r="MLO847" s="120"/>
      <c r="MLP847" s="120"/>
      <c r="MLQ847" s="120"/>
      <c r="MLR847" s="120"/>
      <c r="MLS847" s="120"/>
      <c r="MLT847" s="120"/>
      <c r="MLU847" s="120"/>
      <c r="MLV847" s="120"/>
      <c r="MLW847" s="120"/>
      <c r="MLX847" s="120"/>
      <c r="MLY847" s="120"/>
      <c r="MLZ847" s="120"/>
      <c r="MMA847" s="120"/>
      <c r="MMB847" s="120"/>
      <c r="MMC847" s="120"/>
      <c r="MMD847" s="120"/>
      <c r="MME847" s="120"/>
      <c r="MMF847" s="120"/>
      <c r="MMG847" s="120"/>
      <c r="MMH847" s="120"/>
      <c r="MMI847" s="120"/>
      <c r="MMJ847" s="120"/>
      <c r="MMK847" s="120"/>
      <c r="MML847" s="120"/>
      <c r="MMM847" s="120"/>
      <c r="MMN847" s="120"/>
      <c r="MMO847" s="120"/>
      <c r="MMP847" s="120"/>
      <c r="MMQ847" s="120"/>
      <c r="MMR847" s="120"/>
      <c r="MMS847" s="120"/>
      <c r="MMT847" s="120"/>
      <c r="MMU847" s="120"/>
      <c r="MMV847" s="120"/>
      <c r="MMW847" s="120"/>
      <c r="MMX847" s="120"/>
      <c r="MMY847" s="120"/>
      <c r="MMZ847" s="120"/>
      <c r="MNA847" s="120"/>
      <c r="MNB847" s="120"/>
      <c r="MNC847" s="120"/>
      <c r="MND847" s="120"/>
      <c r="MNE847" s="120"/>
      <c r="MNF847" s="120"/>
      <c r="MNG847" s="120"/>
      <c r="MNH847" s="120"/>
      <c r="MNI847" s="120"/>
      <c r="MNJ847" s="120"/>
      <c r="MNK847" s="120"/>
      <c r="MNL847" s="120"/>
      <c r="MNM847" s="120"/>
      <c r="MNN847" s="120"/>
      <c r="MNO847" s="120"/>
      <c r="MNP847" s="120"/>
      <c r="MNQ847" s="120"/>
      <c r="MNR847" s="120"/>
      <c r="MNS847" s="120"/>
      <c r="MNT847" s="120"/>
      <c r="MNU847" s="120"/>
      <c r="MNV847" s="120"/>
      <c r="MNW847" s="120"/>
      <c r="MNX847" s="120"/>
      <c r="MNY847" s="120"/>
      <c r="MNZ847" s="120"/>
      <c r="MOA847" s="120"/>
      <c r="MOB847" s="120"/>
      <c r="MOC847" s="120"/>
      <c r="MOD847" s="120"/>
      <c r="MOE847" s="120"/>
      <c r="MOF847" s="120"/>
      <c r="MOG847" s="120"/>
      <c r="MOH847" s="120"/>
      <c r="MOI847" s="120"/>
      <c r="MOJ847" s="120"/>
      <c r="MOK847" s="120"/>
      <c r="MOL847" s="120"/>
      <c r="MOM847" s="120"/>
      <c r="MON847" s="120"/>
      <c r="MOO847" s="120"/>
      <c r="MOP847" s="120"/>
      <c r="MOQ847" s="120"/>
      <c r="MOR847" s="120"/>
      <c r="MOS847" s="120"/>
      <c r="MOT847" s="120"/>
      <c r="MOU847" s="120"/>
      <c r="MOV847" s="120"/>
      <c r="MOW847" s="120"/>
      <c r="MOX847" s="120"/>
      <c r="MOY847" s="120"/>
      <c r="MOZ847" s="120"/>
      <c r="MPA847" s="120"/>
      <c r="MPB847" s="120"/>
      <c r="MPC847" s="120"/>
      <c r="MPD847" s="120"/>
      <c r="MPE847" s="120"/>
      <c r="MPF847" s="120"/>
      <c r="MPG847" s="120"/>
      <c r="MPH847" s="120"/>
      <c r="MPI847" s="120"/>
      <c r="MPJ847" s="120"/>
      <c r="MPK847" s="120"/>
      <c r="MPL847" s="120"/>
      <c r="MPM847" s="120"/>
      <c r="MPN847" s="120"/>
      <c r="MPO847" s="120"/>
      <c r="MPP847" s="120"/>
      <c r="MPQ847" s="120"/>
      <c r="MPR847" s="120"/>
      <c r="MPS847" s="120"/>
      <c r="MPT847" s="120"/>
      <c r="MPU847" s="120"/>
      <c r="MPV847" s="120"/>
      <c r="MPW847" s="120"/>
      <c r="MPX847" s="120"/>
      <c r="MPY847" s="120"/>
      <c r="MPZ847" s="120"/>
      <c r="MQA847" s="120"/>
      <c r="MQB847" s="120"/>
      <c r="MQC847" s="120"/>
      <c r="MQD847" s="120"/>
      <c r="MQE847" s="120"/>
      <c r="MQF847" s="120"/>
      <c r="MQG847" s="120"/>
      <c r="MQH847" s="120"/>
      <c r="MQI847" s="120"/>
      <c r="MQJ847" s="120"/>
      <c r="MQK847" s="120"/>
      <c r="MQL847" s="120"/>
      <c r="MQM847" s="120"/>
      <c r="MQN847" s="120"/>
      <c r="MQO847" s="120"/>
      <c r="MQP847" s="120"/>
      <c r="MQQ847" s="120"/>
      <c r="MQR847" s="120"/>
      <c r="MQS847" s="120"/>
      <c r="MQT847" s="120"/>
      <c r="MQU847" s="120"/>
      <c r="MQV847" s="120"/>
      <c r="MQW847" s="120"/>
      <c r="MQX847" s="120"/>
      <c r="MQY847" s="120"/>
      <c r="MQZ847" s="120"/>
      <c r="MRA847" s="120"/>
      <c r="MRB847" s="120"/>
      <c r="MRC847" s="120"/>
      <c r="MRD847" s="120"/>
      <c r="MRE847" s="120"/>
      <c r="MRF847" s="120"/>
      <c r="MRG847" s="120"/>
      <c r="MRH847" s="120"/>
      <c r="MRI847" s="120"/>
      <c r="MRJ847" s="120"/>
      <c r="MRK847" s="120"/>
      <c r="MRL847" s="120"/>
      <c r="MRM847" s="120"/>
      <c r="MRN847" s="120"/>
      <c r="MRO847" s="120"/>
      <c r="MRP847" s="120"/>
      <c r="MRQ847" s="120"/>
      <c r="MRR847" s="120"/>
      <c r="MRS847" s="120"/>
      <c r="MRT847" s="120"/>
      <c r="MRU847" s="120"/>
      <c r="MRV847" s="120"/>
      <c r="MRW847" s="120"/>
      <c r="MRX847" s="120"/>
      <c r="MRY847" s="120"/>
      <c r="MRZ847" s="120"/>
      <c r="MSA847" s="120"/>
      <c r="MSB847" s="120"/>
      <c r="MSC847" s="120"/>
      <c r="MSD847" s="120"/>
      <c r="MSE847" s="120"/>
      <c r="MSF847" s="120"/>
      <c r="MSG847" s="120"/>
      <c r="MSH847" s="120"/>
      <c r="MSI847" s="120"/>
      <c r="MSJ847" s="120"/>
      <c r="MSK847" s="120"/>
      <c r="MSL847" s="120"/>
      <c r="MSM847" s="120"/>
      <c r="MSN847" s="120"/>
      <c r="MSO847" s="120"/>
      <c r="MSP847" s="120"/>
      <c r="MSQ847" s="120"/>
      <c r="MSR847" s="120"/>
      <c r="MSS847" s="120"/>
      <c r="MST847" s="120"/>
      <c r="MSU847" s="120"/>
      <c r="MSV847" s="120"/>
      <c r="MSW847" s="120"/>
      <c r="MSX847" s="120"/>
      <c r="MSY847" s="120"/>
      <c r="MSZ847" s="120"/>
      <c r="MTA847" s="120"/>
      <c r="MTB847" s="120"/>
      <c r="MTC847" s="120"/>
      <c r="MTD847" s="120"/>
      <c r="MTE847" s="120"/>
      <c r="MTF847" s="120"/>
      <c r="MTG847" s="120"/>
      <c r="MTH847" s="120"/>
      <c r="MTI847" s="120"/>
      <c r="MTJ847" s="120"/>
      <c r="MTK847" s="120"/>
      <c r="MTL847" s="120"/>
      <c r="MTM847" s="120"/>
      <c r="MTN847" s="120"/>
      <c r="MTO847" s="120"/>
      <c r="MTP847" s="120"/>
      <c r="MTQ847" s="120"/>
      <c r="MTR847" s="120"/>
      <c r="MTS847" s="120"/>
      <c r="MTT847" s="120"/>
      <c r="MTU847" s="120"/>
      <c r="MTV847" s="120"/>
      <c r="MTW847" s="120"/>
      <c r="MTX847" s="120"/>
      <c r="MTY847" s="120"/>
      <c r="MTZ847" s="120"/>
      <c r="MUA847" s="120"/>
      <c r="MUB847" s="120"/>
      <c r="MUC847" s="120"/>
      <c r="MUD847" s="120"/>
      <c r="MUE847" s="120"/>
      <c r="MUF847" s="120"/>
      <c r="MUG847" s="120"/>
      <c r="MUH847" s="120"/>
      <c r="MUI847" s="120"/>
      <c r="MUJ847" s="120"/>
      <c r="MUK847" s="120"/>
      <c r="MUL847" s="120"/>
      <c r="MUM847" s="120"/>
      <c r="MUN847" s="120"/>
      <c r="MUO847" s="120"/>
      <c r="MUP847" s="120"/>
      <c r="MUQ847" s="120"/>
      <c r="MUR847" s="120"/>
      <c r="MUS847" s="120"/>
      <c r="MUT847" s="120"/>
      <c r="MUU847" s="120"/>
      <c r="MUV847" s="120"/>
      <c r="MUW847" s="120"/>
      <c r="MUX847" s="120"/>
      <c r="MUY847" s="120"/>
      <c r="MUZ847" s="120"/>
      <c r="MVA847" s="120"/>
      <c r="MVB847" s="120"/>
      <c r="MVC847" s="120"/>
      <c r="MVD847" s="120"/>
      <c r="MVE847" s="120"/>
      <c r="MVF847" s="120"/>
      <c r="MVG847" s="120"/>
      <c r="MVH847" s="120"/>
      <c r="MVI847" s="120"/>
      <c r="MVJ847" s="120"/>
      <c r="MVK847" s="120"/>
      <c r="MVL847" s="120"/>
      <c r="MVM847" s="120"/>
      <c r="MVN847" s="120"/>
      <c r="MVO847" s="120"/>
      <c r="MVP847" s="120"/>
      <c r="MVQ847" s="120"/>
      <c r="MVR847" s="120"/>
      <c r="MVS847" s="120"/>
      <c r="MVT847" s="120"/>
      <c r="MVU847" s="120"/>
      <c r="MVV847" s="120"/>
      <c r="MVW847" s="120"/>
      <c r="MVX847" s="120"/>
      <c r="MVY847" s="120"/>
      <c r="MVZ847" s="120"/>
      <c r="MWA847" s="120"/>
      <c r="MWB847" s="120"/>
      <c r="MWC847" s="120"/>
      <c r="MWD847" s="120"/>
      <c r="MWE847" s="120"/>
      <c r="MWF847" s="120"/>
      <c r="MWG847" s="120"/>
      <c r="MWH847" s="120"/>
      <c r="MWI847" s="120"/>
      <c r="MWJ847" s="120"/>
      <c r="MWK847" s="120"/>
      <c r="MWL847" s="120"/>
      <c r="MWM847" s="120"/>
      <c r="MWN847" s="120"/>
      <c r="MWO847" s="120"/>
      <c r="MWP847" s="120"/>
      <c r="MWQ847" s="120"/>
      <c r="MWR847" s="120"/>
      <c r="MWS847" s="120"/>
      <c r="MWT847" s="120"/>
      <c r="MWU847" s="120"/>
      <c r="MWV847" s="120"/>
      <c r="MWW847" s="120"/>
      <c r="MWX847" s="120"/>
      <c r="MWY847" s="120"/>
      <c r="MWZ847" s="120"/>
      <c r="MXA847" s="120"/>
      <c r="MXB847" s="120"/>
      <c r="MXC847" s="120"/>
      <c r="MXD847" s="120"/>
      <c r="MXE847" s="120"/>
      <c r="MXF847" s="120"/>
      <c r="MXG847" s="120"/>
      <c r="MXH847" s="120"/>
      <c r="MXI847" s="120"/>
      <c r="MXJ847" s="120"/>
      <c r="MXK847" s="120"/>
      <c r="MXL847" s="120"/>
      <c r="MXM847" s="120"/>
      <c r="MXN847" s="120"/>
      <c r="MXO847" s="120"/>
      <c r="MXP847" s="120"/>
      <c r="MXQ847" s="120"/>
      <c r="MXR847" s="120"/>
      <c r="MXS847" s="120"/>
      <c r="MXT847" s="120"/>
      <c r="MXU847" s="120"/>
      <c r="MXV847" s="120"/>
      <c r="MXW847" s="120"/>
      <c r="MXX847" s="120"/>
      <c r="MXY847" s="120"/>
      <c r="MXZ847" s="120"/>
      <c r="MYA847" s="120"/>
      <c r="MYB847" s="120"/>
      <c r="MYC847" s="120"/>
      <c r="MYD847" s="120"/>
      <c r="MYE847" s="120"/>
      <c r="MYF847" s="120"/>
      <c r="MYG847" s="120"/>
      <c r="MYH847" s="120"/>
      <c r="MYI847" s="120"/>
      <c r="MYJ847" s="120"/>
      <c r="MYK847" s="120"/>
      <c r="MYL847" s="120"/>
      <c r="MYM847" s="120"/>
      <c r="MYN847" s="120"/>
      <c r="MYO847" s="120"/>
      <c r="MYP847" s="120"/>
      <c r="MYQ847" s="120"/>
      <c r="MYR847" s="120"/>
      <c r="MYS847" s="120"/>
      <c r="MYT847" s="120"/>
      <c r="MYU847" s="120"/>
      <c r="MYV847" s="120"/>
      <c r="MYW847" s="120"/>
      <c r="MYX847" s="120"/>
      <c r="MYY847" s="120"/>
      <c r="MYZ847" s="120"/>
      <c r="MZA847" s="120"/>
      <c r="MZB847" s="120"/>
      <c r="MZC847" s="120"/>
      <c r="MZD847" s="120"/>
      <c r="MZE847" s="120"/>
      <c r="MZF847" s="120"/>
      <c r="MZG847" s="120"/>
      <c r="MZH847" s="120"/>
      <c r="MZI847" s="120"/>
      <c r="MZJ847" s="120"/>
      <c r="MZK847" s="120"/>
      <c r="MZL847" s="120"/>
      <c r="MZM847" s="120"/>
      <c r="MZN847" s="120"/>
      <c r="MZO847" s="120"/>
      <c r="MZP847" s="120"/>
      <c r="MZQ847" s="120"/>
      <c r="MZR847" s="120"/>
      <c r="MZS847" s="120"/>
      <c r="MZT847" s="120"/>
      <c r="MZU847" s="120"/>
      <c r="MZV847" s="120"/>
      <c r="MZW847" s="120"/>
      <c r="MZX847" s="120"/>
      <c r="MZY847" s="120"/>
      <c r="MZZ847" s="120"/>
      <c r="NAA847" s="120"/>
      <c r="NAB847" s="120"/>
      <c r="NAC847" s="120"/>
      <c r="NAD847" s="120"/>
      <c r="NAE847" s="120"/>
      <c r="NAF847" s="120"/>
      <c r="NAG847" s="120"/>
      <c r="NAH847" s="120"/>
      <c r="NAI847" s="120"/>
      <c r="NAJ847" s="120"/>
      <c r="NAK847" s="120"/>
      <c r="NAL847" s="120"/>
      <c r="NAM847" s="120"/>
      <c r="NAN847" s="120"/>
      <c r="NAO847" s="120"/>
      <c r="NAP847" s="120"/>
      <c r="NAQ847" s="120"/>
      <c r="NAR847" s="120"/>
      <c r="NAS847" s="120"/>
      <c r="NAT847" s="120"/>
      <c r="NAU847" s="120"/>
      <c r="NAV847" s="120"/>
      <c r="NAW847" s="120"/>
      <c r="NAX847" s="120"/>
      <c r="NAY847" s="120"/>
      <c r="NAZ847" s="120"/>
      <c r="NBA847" s="120"/>
      <c r="NBB847" s="120"/>
      <c r="NBC847" s="120"/>
      <c r="NBD847" s="120"/>
      <c r="NBE847" s="120"/>
      <c r="NBF847" s="120"/>
      <c r="NBG847" s="120"/>
      <c r="NBH847" s="120"/>
      <c r="NBI847" s="120"/>
      <c r="NBJ847" s="120"/>
      <c r="NBK847" s="120"/>
      <c r="NBL847" s="120"/>
      <c r="NBM847" s="120"/>
      <c r="NBN847" s="120"/>
      <c r="NBO847" s="120"/>
      <c r="NBP847" s="120"/>
      <c r="NBQ847" s="120"/>
      <c r="NBR847" s="120"/>
      <c r="NBS847" s="120"/>
      <c r="NBT847" s="120"/>
      <c r="NBU847" s="120"/>
      <c r="NBV847" s="120"/>
      <c r="NBW847" s="120"/>
      <c r="NBX847" s="120"/>
      <c r="NBY847" s="120"/>
      <c r="NBZ847" s="120"/>
      <c r="NCA847" s="120"/>
      <c r="NCB847" s="120"/>
      <c r="NCC847" s="120"/>
      <c r="NCD847" s="120"/>
      <c r="NCE847" s="120"/>
      <c r="NCF847" s="120"/>
      <c r="NCG847" s="120"/>
      <c r="NCH847" s="120"/>
      <c r="NCI847" s="120"/>
      <c r="NCJ847" s="120"/>
      <c r="NCK847" s="120"/>
      <c r="NCL847" s="120"/>
      <c r="NCM847" s="120"/>
      <c r="NCN847" s="120"/>
      <c r="NCO847" s="120"/>
      <c r="NCP847" s="120"/>
      <c r="NCQ847" s="120"/>
      <c r="NCR847" s="120"/>
      <c r="NCS847" s="120"/>
      <c r="NCT847" s="120"/>
      <c r="NCU847" s="120"/>
      <c r="NCV847" s="120"/>
      <c r="NCW847" s="120"/>
      <c r="NCX847" s="120"/>
      <c r="NCY847" s="120"/>
      <c r="NCZ847" s="120"/>
      <c r="NDA847" s="120"/>
      <c r="NDB847" s="120"/>
      <c r="NDC847" s="120"/>
      <c r="NDD847" s="120"/>
      <c r="NDE847" s="120"/>
      <c r="NDF847" s="120"/>
      <c r="NDG847" s="120"/>
      <c r="NDH847" s="120"/>
      <c r="NDI847" s="120"/>
      <c r="NDJ847" s="120"/>
      <c r="NDK847" s="120"/>
      <c r="NDL847" s="120"/>
      <c r="NDM847" s="120"/>
      <c r="NDN847" s="120"/>
      <c r="NDO847" s="120"/>
      <c r="NDP847" s="120"/>
      <c r="NDQ847" s="120"/>
      <c r="NDR847" s="120"/>
      <c r="NDS847" s="120"/>
      <c r="NDT847" s="120"/>
      <c r="NDU847" s="120"/>
      <c r="NDV847" s="120"/>
      <c r="NDW847" s="120"/>
      <c r="NDX847" s="120"/>
      <c r="NDY847" s="120"/>
      <c r="NDZ847" s="120"/>
      <c r="NEA847" s="120"/>
      <c r="NEB847" s="120"/>
      <c r="NEC847" s="120"/>
      <c r="NED847" s="120"/>
      <c r="NEE847" s="120"/>
      <c r="NEF847" s="120"/>
      <c r="NEG847" s="120"/>
      <c r="NEH847" s="120"/>
      <c r="NEI847" s="120"/>
      <c r="NEJ847" s="120"/>
      <c r="NEK847" s="120"/>
      <c r="NEL847" s="120"/>
      <c r="NEM847" s="120"/>
      <c r="NEN847" s="120"/>
      <c r="NEO847" s="120"/>
      <c r="NEP847" s="120"/>
      <c r="NEQ847" s="120"/>
      <c r="NER847" s="120"/>
      <c r="NES847" s="120"/>
      <c r="NET847" s="120"/>
      <c r="NEU847" s="120"/>
      <c r="NEV847" s="120"/>
      <c r="NEW847" s="120"/>
      <c r="NEX847" s="120"/>
      <c r="NEY847" s="120"/>
      <c r="NEZ847" s="120"/>
      <c r="NFA847" s="120"/>
      <c r="NFB847" s="120"/>
      <c r="NFC847" s="120"/>
      <c r="NFD847" s="120"/>
      <c r="NFE847" s="120"/>
      <c r="NFF847" s="120"/>
      <c r="NFG847" s="120"/>
      <c r="NFH847" s="120"/>
      <c r="NFI847" s="120"/>
      <c r="NFJ847" s="120"/>
      <c r="NFK847" s="120"/>
      <c r="NFL847" s="120"/>
      <c r="NFM847" s="120"/>
      <c r="NFN847" s="120"/>
      <c r="NFO847" s="120"/>
      <c r="NFP847" s="120"/>
      <c r="NFQ847" s="120"/>
      <c r="NFR847" s="120"/>
      <c r="NFS847" s="120"/>
      <c r="NFT847" s="120"/>
      <c r="NFU847" s="120"/>
      <c r="NFV847" s="120"/>
      <c r="NFW847" s="120"/>
      <c r="NFX847" s="120"/>
      <c r="NFY847" s="120"/>
      <c r="NFZ847" s="120"/>
      <c r="NGA847" s="120"/>
      <c r="NGB847" s="120"/>
      <c r="NGC847" s="120"/>
      <c r="NGD847" s="120"/>
      <c r="NGE847" s="120"/>
      <c r="NGF847" s="120"/>
      <c r="NGG847" s="120"/>
      <c r="NGH847" s="120"/>
      <c r="NGI847" s="120"/>
      <c r="NGJ847" s="120"/>
      <c r="NGK847" s="120"/>
      <c r="NGL847" s="120"/>
      <c r="NGM847" s="120"/>
      <c r="NGN847" s="120"/>
      <c r="NGO847" s="120"/>
      <c r="NGP847" s="120"/>
      <c r="NGQ847" s="120"/>
      <c r="NGR847" s="120"/>
      <c r="NGS847" s="120"/>
      <c r="NGT847" s="120"/>
      <c r="NGU847" s="120"/>
      <c r="NGV847" s="120"/>
      <c r="NGW847" s="120"/>
      <c r="NGX847" s="120"/>
      <c r="NGY847" s="120"/>
      <c r="NGZ847" s="120"/>
      <c r="NHA847" s="120"/>
      <c r="NHB847" s="120"/>
      <c r="NHC847" s="120"/>
      <c r="NHD847" s="120"/>
      <c r="NHE847" s="120"/>
      <c r="NHF847" s="120"/>
      <c r="NHG847" s="120"/>
      <c r="NHH847" s="120"/>
      <c r="NHI847" s="120"/>
      <c r="NHJ847" s="120"/>
      <c r="NHK847" s="120"/>
      <c r="NHL847" s="120"/>
      <c r="NHM847" s="120"/>
      <c r="NHN847" s="120"/>
      <c r="NHO847" s="120"/>
      <c r="NHP847" s="120"/>
      <c r="NHQ847" s="120"/>
      <c r="NHR847" s="120"/>
      <c r="NHS847" s="120"/>
      <c r="NHT847" s="120"/>
      <c r="NHU847" s="120"/>
      <c r="NHV847" s="120"/>
      <c r="NHW847" s="120"/>
      <c r="NHX847" s="120"/>
      <c r="NHY847" s="120"/>
      <c r="NHZ847" s="120"/>
      <c r="NIA847" s="120"/>
      <c r="NIB847" s="120"/>
      <c r="NIC847" s="120"/>
      <c r="NID847" s="120"/>
      <c r="NIE847" s="120"/>
      <c r="NIF847" s="120"/>
      <c r="NIG847" s="120"/>
      <c r="NIH847" s="120"/>
      <c r="NII847" s="120"/>
      <c r="NIJ847" s="120"/>
      <c r="NIK847" s="120"/>
      <c r="NIL847" s="120"/>
      <c r="NIM847" s="120"/>
      <c r="NIN847" s="120"/>
      <c r="NIO847" s="120"/>
      <c r="NIP847" s="120"/>
      <c r="NIQ847" s="120"/>
      <c r="NIR847" s="120"/>
      <c r="NIS847" s="120"/>
      <c r="NIT847" s="120"/>
      <c r="NIU847" s="120"/>
      <c r="NIV847" s="120"/>
      <c r="NIW847" s="120"/>
      <c r="NIX847" s="120"/>
      <c r="NIY847" s="120"/>
      <c r="NIZ847" s="120"/>
      <c r="NJA847" s="120"/>
      <c r="NJB847" s="120"/>
      <c r="NJC847" s="120"/>
      <c r="NJD847" s="120"/>
      <c r="NJE847" s="120"/>
      <c r="NJF847" s="120"/>
      <c r="NJG847" s="120"/>
      <c r="NJH847" s="120"/>
      <c r="NJI847" s="120"/>
      <c r="NJJ847" s="120"/>
      <c r="NJK847" s="120"/>
      <c r="NJL847" s="120"/>
      <c r="NJM847" s="120"/>
      <c r="NJN847" s="120"/>
      <c r="NJO847" s="120"/>
      <c r="NJP847" s="120"/>
      <c r="NJQ847" s="120"/>
      <c r="NJR847" s="120"/>
      <c r="NJS847" s="120"/>
      <c r="NJT847" s="120"/>
      <c r="NJU847" s="120"/>
      <c r="NJV847" s="120"/>
      <c r="NJW847" s="120"/>
      <c r="NJX847" s="120"/>
      <c r="NJY847" s="120"/>
      <c r="NJZ847" s="120"/>
      <c r="NKA847" s="120"/>
      <c r="NKB847" s="120"/>
      <c r="NKC847" s="120"/>
      <c r="NKD847" s="120"/>
      <c r="NKE847" s="120"/>
      <c r="NKF847" s="120"/>
      <c r="NKG847" s="120"/>
      <c r="NKH847" s="120"/>
      <c r="NKI847" s="120"/>
      <c r="NKJ847" s="120"/>
      <c r="NKK847" s="120"/>
      <c r="NKL847" s="120"/>
      <c r="NKM847" s="120"/>
      <c r="NKN847" s="120"/>
      <c r="NKO847" s="120"/>
      <c r="NKP847" s="120"/>
      <c r="NKQ847" s="120"/>
      <c r="NKR847" s="120"/>
      <c r="NKS847" s="120"/>
      <c r="NKT847" s="120"/>
      <c r="NKU847" s="120"/>
      <c r="NKV847" s="120"/>
      <c r="NKW847" s="120"/>
      <c r="NKX847" s="120"/>
      <c r="NKY847" s="120"/>
      <c r="NKZ847" s="120"/>
      <c r="NLA847" s="120"/>
      <c r="NLB847" s="120"/>
      <c r="NLC847" s="120"/>
      <c r="NLD847" s="120"/>
      <c r="NLE847" s="120"/>
      <c r="NLF847" s="120"/>
      <c r="NLG847" s="120"/>
      <c r="NLH847" s="120"/>
      <c r="NLI847" s="120"/>
      <c r="NLJ847" s="120"/>
      <c r="NLK847" s="120"/>
      <c r="NLL847" s="120"/>
      <c r="NLM847" s="120"/>
      <c r="NLN847" s="120"/>
      <c r="NLO847" s="120"/>
      <c r="NLP847" s="120"/>
      <c r="NLQ847" s="120"/>
      <c r="NLR847" s="120"/>
      <c r="NLS847" s="120"/>
      <c r="NLT847" s="120"/>
      <c r="NLU847" s="120"/>
      <c r="NLV847" s="120"/>
      <c r="NLW847" s="120"/>
      <c r="NLX847" s="120"/>
      <c r="NLY847" s="120"/>
      <c r="NLZ847" s="120"/>
      <c r="NMA847" s="120"/>
      <c r="NMB847" s="120"/>
      <c r="NMC847" s="120"/>
      <c r="NMD847" s="120"/>
      <c r="NME847" s="120"/>
      <c r="NMF847" s="120"/>
      <c r="NMG847" s="120"/>
      <c r="NMH847" s="120"/>
      <c r="NMI847" s="120"/>
      <c r="NMJ847" s="120"/>
      <c r="NMK847" s="120"/>
      <c r="NML847" s="120"/>
      <c r="NMM847" s="120"/>
      <c r="NMN847" s="120"/>
      <c r="NMO847" s="120"/>
      <c r="NMP847" s="120"/>
      <c r="NMQ847" s="120"/>
      <c r="NMR847" s="120"/>
      <c r="NMS847" s="120"/>
      <c r="NMT847" s="120"/>
      <c r="NMU847" s="120"/>
      <c r="NMV847" s="120"/>
      <c r="NMW847" s="120"/>
      <c r="NMX847" s="120"/>
      <c r="NMY847" s="120"/>
      <c r="NMZ847" s="120"/>
      <c r="NNA847" s="120"/>
      <c r="NNB847" s="120"/>
      <c r="NNC847" s="120"/>
      <c r="NND847" s="120"/>
      <c r="NNE847" s="120"/>
      <c r="NNF847" s="120"/>
      <c r="NNG847" s="120"/>
      <c r="NNH847" s="120"/>
      <c r="NNI847" s="120"/>
      <c r="NNJ847" s="120"/>
      <c r="NNK847" s="120"/>
      <c r="NNL847" s="120"/>
      <c r="NNM847" s="120"/>
      <c r="NNN847" s="120"/>
      <c r="NNO847" s="120"/>
      <c r="NNP847" s="120"/>
      <c r="NNQ847" s="120"/>
      <c r="NNR847" s="120"/>
      <c r="NNS847" s="120"/>
      <c r="NNT847" s="120"/>
      <c r="NNU847" s="120"/>
      <c r="NNV847" s="120"/>
      <c r="NNW847" s="120"/>
      <c r="NNX847" s="120"/>
      <c r="NNY847" s="120"/>
      <c r="NNZ847" s="120"/>
      <c r="NOA847" s="120"/>
      <c r="NOB847" s="120"/>
      <c r="NOC847" s="120"/>
      <c r="NOD847" s="120"/>
      <c r="NOE847" s="120"/>
      <c r="NOF847" s="120"/>
      <c r="NOG847" s="120"/>
      <c r="NOH847" s="120"/>
      <c r="NOI847" s="120"/>
      <c r="NOJ847" s="120"/>
      <c r="NOK847" s="120"/>
      <c r="NOL847" s="120"/>
      <c r="NOM847" s="120"/>
      <c r="NON847" s="120"/>
      <c r="NOO847" s="120"/>
      <c r="NOP847" s="120"/>
      <c r="NOQ847" s="120"/>
      <c r="NOR847" s="120"/>
      <c r="NOS847" s="120"/>
      <c r="NOT847" s="120"/>
      <c r="NOU847" s="120"/>
      <c r="NOV847" s="120"/>
      <c r="NOW847" s="120"/>
      <c r="NOX847" s="120"/>
      <c r="NOY847" s="120"/>
      <c r="NOZ847" s="120"/>
      <c r="NPA847" s="120"/>
      <c r="NPB847" s="120"/>
      <c r="NPC847" s="120"/>
      <c r="NPD847" s="120"/>
      <c r="NPE847" s="120"/>
      <c r="NPF847" s="120"/>
      <c r="NPG847" s="120"/>
      <c r="NPH847" s="120"/>
      <c r="NPI847" s="120"/>
      <c r="NPJ847" s="120"/>
      <c r="NPK847" s="120"/>
      <c r="NPL847" s="120"/>
      <c r="NPM847" s="120"/>
      <c r="NPN847" s="120"/>
      <c r="NPO847" s="120"/>
      <c r="NPP847" s="120"/>
      <c r="NPQ847" s="120"/>
      <c r="NPR847" s="120"/>
      <c r="NPS847" s="120"/>
      <c r="NPT847" s="120"/>
      <c r="NPU847" s="120"/>
      <c r="NPV847" s="120"/>
      <c r="NPW847" s="120"/>
      <c r="NPX847" s="120"/>
      <c r="NPY847" s="120"/>
      <c r="NPZ847" s="120"/>
      <c r="NQA847" s="120"/>
      <c r="NQB847" s="120"/>
      <c r="NQC847" s="120"/>
      <c r="NQD847" s="120"/>
      <c r="NQE847" s="120"/>
      <c r="NQF847" s="120"/>
      <c r="NQG847" s="120"/>
      <c r="NQH847" s="120"/>
      <c r="NQI847" s="120"/>
      <c r="NQJ847" s="120"/>
      <c r="NQK847" s="120"/>
      <c r="NQL847" s="120"/>
      <c r="NQM847" s="120"/>
      <c r="NQN847" s="120"/>
      <c r="NQO847" s="120"/>
      <c r="NQP847" s="120"/>
      <c r="NQQ847" s="120"/>
      <c r="NQR847" s="120"/>
      <c r="NQS847" s="120"/>
      <c r="NQT847" s="120"/>
      <c r="NQU847" s="120"/>
      <c r="NQV847" s="120"/>
      <c r="NQW847" s="120"/>
      <c r="NQX847" s="120"/>
      <c r="NQY847" s="120"/>
      <c r="NQZ847" s="120"/>
      <c r="NRA847" s="120"/>
      <c r="NRB847" s="120"/>
      <c r="NRC847" s="120"/>
      <c r="NRD847" s="120"/>
      <c r="NRE847" s="120"/>
      <c r="NRF847" s="120"/>
      <c r="NRG847" s="120"/>
      <c r="NRH847" s="120"/>
      <c r="NRI847" s="120"/>
      <c r="NRJ847" s="120"/>
      <c r="NRK847" s="120"/>
      <c r="NRL847" s="120"/>
      <c r="NRM847" s="120"/>
      <c r="NRN847" s="120"/>
      <c r="NRO847" s="120"/>
      <c r="NRP847" s="120"/>
      <c r="NRQ847" s="120"/>
      <c r="NRR847" s="120"/>
      <c r="NRS847" s="120"/>
      <c r="NRT847" s="120"/>
      <c r="NRU847" s="120"/>
      <c r="NRV847" s="120"/>
      <c r="NRW847" s="120"/>
      <c r="NRX847" s="120"/>
      <c r="NRY847" s="120"/>
      <c r="NRZ847" s="120"/>
      <c r="NSA847" s="120"/>
      <c r="NSB847" s="120"/>
      <c r="NSC847" s="120"/>
      <c r="NSD847" s="120"/>
      <c r="NSE847" s="120"/>
      <c r="NSF847" s="120"/>
      <c r="NSG847" s="120"/>
      <c r="NSH847" s="120"/>
      <c r="NSI847" s="120"/>
      <c r="NSJ847" s="120"/>
      <c r="NSK847" s="120"/>
      <c r="NSL847" s="120"/>
      <c r="NSM847" s="120"/>
      <c r="NSN847" s="120"/>
      <c r="NSO847" s="120"/>
      <c r="NSP847" s="120"/>
      <c r="NSQ847" s="120"/>
      <c r="NSR847" s="120"/>
      <c r="NSS847" s="120"/>
      <c r="NST847" s="120"/>
      <c r="NSU847" s="120"/>
      <c r="NSV847" s="120"/>
      <c r="NSW847" s="120"/>
      <c r="NSX847" s="120"/>
      <c r="NSY847" s="120"/>
      <c r="NSZ847" s="120"/>
      <c r="NTA847" s="120"/>
      <c r="NTB847" s="120"/>
      <c r="NTC847" s="120"/>
      <c r="NTD847" s="120"/>
      <c r="NTE847" s="120"/>
      <c r="NTF847" s="120"/>
      <c r="NTG847" s="120"/>
      <c r="NTH847" s="120"/>
      <c r="NTI847" s="120"/>
      <c r="NTJ847" s="120"/>
      <c r="NTK847" s="120"/>
      <c r="NTL847" s="120"/>
      <c r="NTM847" s="120"/>
      <c r="NTN847" s="120"/>
      <c r="NTO847" s="120"/>
      <c r="NTP847" s="120"/>
      <c r="NTQ847" s="120"/>
      <c r="NTR847" s="120"/>
      <c r="NTS847" s="120"/>
      <c r="NTT847" s="120"/>
      <c r="NTU847" s="120"/>
      <c r="NTV847" s="120"/>
      <c r="NTW847" s="120"/>
      <c r="NTX847" s="120"/>
      <c r="NTY847" s="120"/>
      <c r="NTZ847" s="120"/>
      <c r="NUA847" s="120"/>
      <c r="NUB847" s="120"/>
      <c r="NUC847" s="120"/>
      <c r="NUD847" s="120"/>
      <c r="NUE847" s="120"/>
      <c r="NUF847" s="120"/>
      <c r="NUG847" s="120"/>
      <c r="NUH847" s="120"/>
      <c r="NUI847" s="120"/>
      <c r="NUJ847" s="120"/>
      <c r="NUK847" s="120"/>
      <c r="NUL847" s="120"/>
      <c r="NUM847" s="120"/>
      <c r="NUN847" s="120"/>
      <c r="NUO847" s="120"/>
      <c r="NUP847" s="120"/>
      <c r="NUQ847" s="120"/>
      <c r="NUR847" s="120"/>
      <c r="NUS847" s="120"/>
      <c r="NUT847" s="120"/>
      <c r="NUU847" s="120"/>
      <c r="NUV847" s="120"/>
      <c r="NUW847" s="120"/>
      <c r="NUX847" s="120"/>
      <c r="NUY847" s="120"/>
      <c r="NUZ847" s="120"/>
      <c r="NVA847" s="120"/>
      <c r="NVB847" s="120"/>
      <c r="NVC847" s="120"/>
      <c r="NVD847" s="120"/>
      <c r="NVE847" s="120"/>
      <c r="NVF847" s="120"/>
      <c r="NVG847" s="120"/>
      <c r="NVH847" s="120"/>
      <c r="NVI847" s="120"/>
      <c r="NVJ847" s="120"/>
      <c r="NVK847" s="120"/>
      <c r="NVL847" s="120"/>
      <c r="NVM847" s="120"/>
      <c r="NVN847" s="120"/>
      <c r="NVO847" s="120"/>
      <c r="NVP847" s="120"/>
      <c r="NVQ847" s="120"/>
      <c r="NVR847" s="120"/>
      <c r="NVS847" s="120"/>
      <c r="NVT847" s="120"/>
      <c r="NVU847" s="120"/>
      <c r="NVV847" s="120"/>
      <c r="NVW847" s="120"/>
      <c r="NVX847" s="120"/>
      <c r="NVY847" s="120"/>
      <c r="NVZ847" s="120"/>
      <c r="NWA847" s="120"/>
      <c r="NWB847" s="120"/>
      <c r="NWC847" s="120"/>
      <c r="NWD847" s="120"/>
      <c r="NWE847" s="120"/>
      <c r="NWF847" s="120"/>
      <c r="NWG847" s="120"/>
      <c r="NWH847" s="120"/>
      <c r="NWI847" s="120"/>
      <c r="NWJ847" s="120"/>
      <c r="NWK847" s="120"/>
      <c r="NWL847" s="120"/>
      <c r="NWM847" s="120"/>
      <c r="NWN847" s="120"/>
      <c r="NWO847" s="120"/>
      <c r="NWP847" s="120"/>
      <c r="NWQ847" s="120"/>
      <c r="NWR847" s="120"/>
      <c r="NWS847" s="120"/>
      <c r="NWT847" s="120"/>
      <c r="NWU847" s="120"/>
      <c r="NWV847" s="120"/>
      <c r="NWW847" s="120"/>
      <c r="NWX847" s="120"/>
      <c r="NWY847" s="120"/>
      <c r="NWZ847" s="120"/>
      <c r="NXA847" s="120"/>
      <c r="NXB847" s="120"/>
      <c r="NXC847" s="120"/>
      <c r="NXD847" s="120"/>
      <c r="NXE847" s="120"/>
      <c r="NXF847" s="120"/>
      <c r="NXG847" s="120"/>
      <c r="NXH847" s="120"/>
      <c r="NXI847" s="120"/>
      <c r="NXJ847" s="120"/>
      <c r="NXK847" s="120"/>
      <c r="NXL847" s="120"/>
      <c r="NXM847" s="120"/>
      <c r="NXN847" s="120"/>
      <c r="NXO847" s="120"/>
      <c r="NXP847" s="120"/>
      <c r="NXQ847" s="120"/>
      <c r="NXR847" s="120"/>
      <c r="NXS847" s="120"/>
      <c r="NXT847" s="120"/>
      <c r="NXU847" s="120"/>
      <c r="NXV847" s="120"/>
      <c r="NXW847" s="120"/>
      <c r="NXX847" s="120"/>
      <c r="NXY847" s="120"/>
      <c r="NXZ847" s="120"/>
      <c r="NYA847" s="120"/>
      <c r="NYB847" s="120"/>
      <c r="NYC847" s="120"/>
      <c r="NYD847" s="120"/>
      <c r="NYE847" s="120"/>
      <c r="NYF847" s="120"/>
      <c r="NYG847" s="120"/>
      <c r="NYH847" s="120"/>
      <c r="NYI847" s="120"/>
      <c r="NYJ847" s="120"/>
      <c r="NYK847" s="120"/>
      <c r="NYL847" s="120"/>
      <c r="NYM847" s="120"/>
      <c r="NYN847" s="120"/>
      <c r="NYO847" s="120"/>
      <c r="NYP847" s="120"/>
      <c r="NYQ847" s="120"/>
      <c r="NYR847" s="120"/>
      <c r="NYS847" s="120"/>
      <c r="NYT847" s="120"/>
      <c r="NYU847" s="120"/>
      <c r="NYV847" s="120"/>
      <c r="NYW847" s="120"/>
      <c r="NYX847" s="120"/>
      <c r="NYY847" s="120"/>
      <c r="NYZ847" s="120"/>
      <c r="NZA847" s="120"/>
      <c r="NZB847" s="120"/>
      <c r="NZC847" s="120"/>
      <c r="NZD847" s="120"/>
      <c r="NZE847" s="120"/>
      <c r="NZF847" s="120"/>
      <c r="NZG847" s="120"/>
      <c r="NZH847" s="120"/>
      <c r="NZI847" s="120"/>
      <c r="NZJ847" s="120"/>
      <c r="NZK847" s="120"/>
      <c r="NZL847" s="120"/>
      <c r="NZM847" s="120"/>
      <c r="NZN847" s="120"/>
      <c r="NZO847" s="120"/>
      <c r="NZP847" s="120"/>
      <c r="NZQ847" s="120"/>
      <c r="NZR847" s="120"/>
      <c r="NZS847" s="120"/>
      <c r="NZT847" s="120"/>
      <c r="NZU847" s="120"/>
      <c r="NZV847" s="120"/>
      <c r="NZW847" s="120"/>
      <c r="NZX847" s="120"/>
      <c r="NZY847" s="120"/>
      <c r="NZZ847" s="120"/>
      <c r="OAA847" s="120"/>
      <c r="OAB847" s="120"/>
      <c r="OAC847" s="120"/>
      <c r="OAD847" s="120"/>
      <c r="OAE847" s="120"/>
      <c r="OAF847" s="120"/>
      <c r="OAG847" s="120"/>
      <c r="OAH847" s="120"/>
      <c r="OAI847" s="120"/>
      <c r="OAJ847" s="120"/>
      <c r="OAK847" s="120"/>
      <c r="OAL847" s="120"/>
      <c r="OAM847" s="120"/>
      <c r="OAN847" s="120"/>
      <c r="OAO847" s="120"/>
      <c r="OAP847" s="120"/>
      <c r="OAQ847" s="120"/>
      <c r="OAR847" s="120"/>
      <c r="OAS847" s="120"/>
      <c r="OAT847" s="120"/>
      <c r="OAU847" s="120"/>
      <c r="OAV847" s="120"/>
      <c r="OAW847" s="120"/>
      <c r="OAX847" s="120"/>
      <c r="OAY847" s="120"/>
      <c r="OAZ847" s="120"/>
      <c r="OBA847" s="120"/>
      <c r="OBB847" s="120"/>
      <c r="OBC847" s="120"/>
      <c r="OBD847" s="120"/>
      <c r="OBE847" s="120"/>
      <c r="OBF847" s="120"/>
      <c r="OBG847" s="120"/>
      <c r="OBH847" s="120"/>
      <c r="OBI847" s="120"/>
      <c r="OBJ847" s="120"/>
      <c r="OBK847" s="120"/>
      <c r="OBL847" s="120"/>
      <c r="OBM847" s="120"/>
      <c r="OBN847" s="120"/>
      <c r="OBO847" s="120"/>
      <c r="OBP847" s="120"/>
      <c r="OBQ847" s="120"/>
      <c r="OBR847" s="120"/>
      <c r="OBS847" s="120"/>
      <c r="OBT847" s="120"/>
      <c r="OBU847" s="120"/>
      <c r="OBV847" s="120"/>
      <c r="OBW847" s="120"/>
      <c r="OBX847" s="120"/>
      <c r="OBY847" s="120"/>
      <c r="OBZ847" s="120"/>
      <c r="OCA847" s="120"/>
      <c r="OCB847" s="120"/>
      <c r="OCC847" s="120"/>
      <c r="OCD847" s="120"/>
      <c r="OCE847" s="120"/>
      <c r="OCF847" s="120"/>
      <c r="OCG847" s="120"/>
      <c r="OCH847" s="120"/>
      <c r="OCI847" s="120"/>
      <c r="OCJ847" s="120"/>
      <c r="OCK847" s="120"/>
      <c r="OCL847" s="120"/>
      <c r="OCM847" s="120"/>
      <c r="OCN847" s="120"/>
      <c r="OCO847" s="120"/>
      <c r="OCP847" s="120"/>
      <c r="OCQ847" s="120"/>
      <c r="OCR847" s="120"/>
      <c r="OCS847" s="120"/>
      <c r="OCT847" s="120"/>
      <c r="OCU847" s="120"/>
      <c r="OCV847" s="120"/>
      <c r="OCW847" s="120"/>
      <c r="OCX847" s="120"/>
      <c r="OCY847" s="120"/>
      <c r="OCZ847" s="120"/>
      <c r="ODA847" s="120"/>
      <c r="ODB847" s="120"/>
      <c r="ODC847" s="120"/>
      <c r="ODD847" s="120"/>
      <c r="ODE847" s="120"/>
      <c r="ODF847" s="120"/>
      <c r="ODG847" s="120"/>
      <c r="ODH847" s="120"/>
      <c r="ODI847" s="120"/>
      <c r="ODJ847" s="120"/>
      <c r="ODK847" s="120"/>
      <c r="ODL847" s="120"/>
      <c r="ODM847" s="120"/>
      <c r="ODN847" s="120"/>
      <c r="ODO847" s="120"/>
      <c r="ODP847" s="120"/>
      <c r="ODQ847" s="120"/>
      <c r="ODR847" s="120"/>
      <c r="ODS847" s="120"/>
      <c r="ODT847" s="120"/>
      <c r="ODU847" s="120"/>
      <c r="ODV847" s="120"/>
      <c r="ODW847" s="120"/>
      <c r="ODX847" s="120"/>
      <c r="ODY847" s="120"/>
      <c r="ODZ847" s="120"/>
      <c r="OEA847" s="120"/>
      <c r="OEB847" s="120"/>
      <c r="OEC847" s="120"/>
      <c r="OED847" s="120"/>
      <c r="OEE847" s="120"/>
      <c r="OEF847" s="120"/>
      <c r="OEG847" s="120"/>
      <c r="OEH847" s="120"/>
      <c r="OEI847" s="120"/>
      <c r="OEJ847" s="120"/>
      <c r="OEK847" s="120"/>
      <c r="OEL847" s="120"/>
      <c r="OEM847" s="120"/>
      <c r="OEN847" s="120"/>
      <c r="OEO847" s="120"/>
      <c r="OEP847" s="120"/>
      <c r="OEQ847" s="120"/>
      <c r="OER847" s="120"/>
      <c r="OES847" s="120"/>
      <c r="OET847" s="120"/>
      <c r="OEU847" s="120"/>
      <c r="OEV847" s="120"/>
      <c r="OEW847" s="120"/>
      <c r="OEX847" s="120"/>
      <c r="OEY847" s="120"/>
      <c r="OEZ847" s="120"/>
      <c r="OFA847" s="120"/>
      <c r="OFB847" s="120"/>
      <c r="OFC847" s="120"/>
      <c r="OFD847" s="120"/>
      <c r="OFE847" s="120"/>
      <c r="OFF847" s="120"/>
      <c r="OFG847" s="120"/>
      <c r="OFH847" s="120"/>
      <c r="OFI847" s="120"/>
      <c r="OFJ847" s="120"/>
      <c r="OFK847" s="120"/>
      <c r="OFL847" s="120"/>
      <c r="OFM847" s="120"/>
      <c r="OFN847" s="120"/>
      <c r="OFO847" s="120"/>
      <c r="OFP847" s="120"/>
      <c r="OFQ847" s="120"/>
      <c r="OFR847" s="120"/>
      <c r="OFS847" s="120"/>
      <c r="OFT847" s="120"/>
      <c r="OFU847" s="120"/>
      <c r="OFV847" s="120"/>
      <c r="OFW847" s="120"/>
      <c r="OFX847" s="120"/>
      <c r="OFY847" s="120"/>
      <c r="OFZ847" s="120"/>
      <c r="OGA847" s="120"/>
      <c r="OGB847" s="120"/>
      <c r="OGC847" s="120"/>
      <c r="OGD847" s="120"/>
      <c r="OGE847" s="120"/>
      <c r="OGF847" s="120"/>
      <c r="OGG847" s="120"/>
      <c r="OGH847" s="120"/>
      <c r="OGI847" s="120"/>
      <c r="OGJ847" s="120"/>
      <c r="OGK847" s="120"/>
      <c r="OGL847" s="120"/>
      <c r="OGM847" s="120"/>
      <c r="OGN847" s="120"/>
      <c r="OGO847" s="120"/>
      <c r="OGP847" s="120"/>
      <c r="OGQ847" s="120"/>
      <c r="OGR847" s="120"/>
      <c r="OGS847" s="120"/>
      <c r="OGT847" s="120"/>
      <c r="OGU847" s="120"/>
      <c r="OGV847" s="120"/>
      <c r="OGW847" s="120"/>
      <c r="OGX847" s="120"/>
      <c r="OGY847" s="120"/>
      <c r="OGZ847" s="120"/>
      <c r="OHA847" s="120"/>
      <c r="OHB847" s="120"/>
      <c r="OHC847" s="120"/>
      <c r="OHD847" s="120"/>
      <c r="OHE847" s="120"/>
      <c r="OHF847" s="120"/>
      <c r="OHG847" s="120"/>
      <c r="OHH847" s="120"/>
      <c r="OHI847" s="120"/>
      <c r="OHJ847" s="120"/>
      <c r="OHK847" s="120"/>
      <c r="OHL847" s="120"/>
      <c r="OHM847" s="120"/>
      <c r="OHN847" s="120"/>
      <c r="OHO847" s="120"/>
      <c r="OHP847" s="120"/>
      <c r="OHQ847" s="120"/>
      <c r="OHR847" s="120"/>
      <c r="OHS847" s="120"/>
      <c r="OHT847" s="120"/>
      <c r="OHU847" s="120"/>
      <c r="OHV847" s="120"/>
      <c r="OHW847" s="120"/>
      <c r="OHX847" s="120"/>
      <c r="OHY847" s="120"/>
      <c r="OHZ847" s="120"/>
      <c r="OIA847" s="120"/>
      <c r="OIB847" s="120"/>
      <c r="OIC847" s="120"/>
      <c r="OID847" s="120"/>
      <c r="OIE847" s="120"/>
      <c r="OIF847" s="120"/>
      <c r="OIG847" s="120"/>
      <c r="OIH847" s="120"/>
      <c r="OII847" s="120"/>
      <c r="OIJ847" s="120"/>
      <c r="OIK847" s="120"/>
      <c r="OIL847" s="120"/>
      <c r="OIM847" s="120"/>
      <c r="OIN847" s="120"/>
      <c r="OIO847" s="120"/>
      <c r="OIP847" s="120"/>
      <c r="OIQ847" s="120"/>
      <c r="OIR847" s="120"/>
      <c r="OIS847" s="120"/>
      <c r="OIT847" s="120"/>
      <c r="OIU847" s="120"/>
      <c r="OIV847" s="120"/>
      <c r="OIW847" s="120"/>
      <c r="OIX847" s="120"/>
      <c r="OIY847" s="120"/>
      <c r="OIZ847" s="120"/>
      <c r="OJA847" s="120"/>
      <c r="OJB847" s="120"/>
      <c r="OJC847" s="120"/>
      <c r="OJD847" s="120"/>
      <c r="OJE847" s="120"/>
      <c r="OJF847" s="120"/>
      <c r="OJG847" s="120"/>
      <c r="OJH847" s="120"/>
      <c r="OJI847" s="120"/>
      <c r="OJJ847" s="120"/>
      <c r="OJK847" s="120"/>
      <c r="OJL847" s="120"/>
      <c r="OJM847" s="120"/>
      <c r="OJN847" s="120"/>
      <c r="OJO847" s="120"/>
      <c r="OJP847" s="120"/>
      <c r="OJQ847" s="120"/>
      <c r="OJR847" s="120"/>
      <c r="OJS847" s="120"/>
      <c r="OJT847" s="120"/>
      <c r="OJU847" s="120"/>
      <c r="OJV847" s="120"/>
      <c r="OJW847" s="120"/>
      <c r="OJX847" s="120"/>
      <c r="OJY847" s="120"/>
      <c r="OJZ847" s="120"/>
      <c r="OKA847" s="120"/>
      <c r="OKB847" s="120"/>
      <c r="OKC847" s="120"/>
      <c r="OKD847" s="120"/>
      <c r="OKE847" s="120"/>
      <c r="OKF847" s="120"/>
      <c r="OKG847" s="120"/>
      <c r="OKH847" s="120"/>
      <c r="OKI847" s="120"/>
      <c r="OKJ847" s="120"/>
      <c r="OKK847" s="120"/>
      <c r="OKL847" s="120"/>
      <c r="OKM847" s="120"/>
      <c r="OKN847" s="120"/>
      <c r="OKO847" s="120"/>
      <c r="OKP847" s="120"/>
      <c r="OKQ847" s="120"/>
      <c r="OKR847" s="120"/>
      <c r="OKS847" s="120"/>
      <c r="OKT847" s="120"/>
      <c r="OKU847" s="120"/>
      <c r="OKV847" s="120"/>
      <c r="OKW847" s="120"/>
      <c r="OKX847" s="120"/>
      <c r="OKY847" s="120"/>
      <c r="OKZ847" s="120"/>
      <c r="OLA847" s="120"/>
      <c r="OLB847" s="120"/>
      <c r="OLC847" s="120"/>
      <c r="OLD847" s="120"/>
      <c r="OLE847" s="120"/>
      <c r="OLF847" s="120"/>
      <c r="OLG847" s="120"/>
      <c r="OLH847" s="120"/>
      <c r="OLI847" s="120"/>
      <c r="OLJ847" s="120"/>
      <c r="OLK847" s="120"/>
      <c r="OLL847" s="120"/>
      <c r="OLM847" s="120"/>
      <c r="OLN847" s="120"/>
      <c r="OLO847" s="120"/>
      <c r="OLP847" s="120"/>
      <c r="OLQ847" s="120"/>
      <c r="OLR847" s="120"/>
      <c r="OLS847" s="120"/>
      <c r="OLT847" s="120"/>
      <c r="OLU847" s="120"/>
      <c r="OLV847" s="120"/>
      <c r="OLW847" s="120"/>
      <c r="OLX847" s="120"/>
      <c r="OLY847" s="120"/>
      <c r="OLZ847" s="120"/>
      <c r="OMA847" s="120"/>
      <c r="OMB847" s="120"/>
      <c r="OMC847" s="120"/>
      <c r="OMD847" s="120"/>
      <c r="OME847" s="120"/>
      <c r="OMF847" s="120"/>
      <c r="OMG847" s="120"/>
      <c r="OMH847" s="120"/>
      <c r="OMI847" s="120"/>
      <c r="OMJ847" s="120"/>
      <c r="OMK847" s="120"/>
      <c r="OML847" s="120"/>
      <c r="OMM847" s="120"/>
      <c r="OMN847" s="120"/>
      <c r="OMO847" s="120"/>
      <c r="OMP847" s="120"/>
      <c r="OMQ847" s="120"/>
      <c r="OMR847" s="120"/>
      <c r="OMS847" s="120"/>
      <c r="OMT847" s="120"/>
      <c r="OMU847" s="120"/>
      <c r="OMV847" s="120"/>
      <c r="OMW847" s="120"/>
      <c r="OMX847" s="120"/>
      <c r="OMY847" s="120"/>
      <c r="OMZ847" s="120"/>
      <c r="ONA847" s="120"/>
      <c r="ONB847" s="120"/>
      <c r="ONC847" s="120"/>
      <c r="OND847" s="120"/>
      <c r="ONE847" s="120"/>
      <c r="ONF847" s="120"/>
      <c r="ONG847" s="120"/>
      <c r="ONH847" s="120"/>
      <c r="ONI847" s="120"/>
      <c r="ONJ847" s="120"/>
      <c r="ONK847" s="120"/>
      <c r="ONL847" s="120"/>
      <c r="ONM847" s="120"/>
      <c r="ONN847" s="120"/>
      <c r="ONO847" s="120"/>
      <c r="ONP847" s="120"/>
      <c r="ONQ847" s="120"/>
      <c r="ONR847" s="120"/>
      <c r="ONS847" s="120"/>
      <c r="ONT847" s="120"/>
      <c r="ONU847" s="120"/>
      <c r="ONV847" s="120"/>
      <c r="ONW847" s="120"/>
      <c r="ONX847" s="120"/>
      <c r="ONY847" s="120"/>
      <c r="ONZ847" s="120"/>
      <c r="OOA847" s="120"/>
      <c r="OOB847" s="120"/>
      <c r="OOC847" s="120"/>
      <c r="OOD847" s="120"/>
      <c r="OOE847" s="120"/>
      <c r="OOF847" s="120"/>
      <c r="OOG847" s="120"/>
      <c r="OOH847" s="120"/>
      <c r="OOI847" s="120"/>
      <c r="OOJ847" s="120"/>
      <c r="OOK847" s="120"/>
      <c r="OOL847" s="120"/>
      <c r="OOM847" s="120"/>
      <c r="OON847" s="120"/>
      <c r="OOO847" s="120"/>
      <c r="OOP847" s="120"/>
      <c r="OOQ847" s="120"/>
      <c r="OOR847" s="120"/>
      <c r="OOS847" s="120"/>
      <c r="OOT847" s="120"/>
      <c r="OOU847" s="120"/>
      <c r="OOV847" s="120"/>
      <c r="OOW847" s="120"/>
      <c r="OOX847" s="120"/>
      <c r="OOY847" s="120"/>
      <c r="OOZ847" s="120"/>
      <c r="OPA847" s="120"/>
      <c r="OPB847" s="120"/>
      <c r="OPC847" s="120"/>
      <c r="OPD847" s="120"/>
      <c r="OPE847" s="120"/>
      <c r="OPF847" s="120"/>
      <c r="OPG847" s="120"/>
      <c r="OPH847" s="120"/>
      <c r="OPI847" s="120"/>
      <c r="OPJ847" s="120"/>
      <c r="OPK847" s="120"/>
      <c r="OPL847" s="120"/>
      <c r="OPM847" s="120"/>
      <c r="OPN847" s="120"/>
      <c r="OPO847" s="120"/>
      <c r="OPP847" s="120"/>
      <c r="OPQ847" s="120"/>
      <c r="OPR847" s="120"/>
      <c r="OPS847" s="120"/>
      <c r="OPT847" s="120"/>
      <c r="OPU847" s="120"/>
      <c r="OPV847" s="120"/>
      <c r="OPW847" s="120"/>
      <c r="OPX847" s="120"/>
      <c r="OPY847" s="120"/>
      <c r="OPZ847" s="120"/>
      <c r="OQA847" s="120"/>
      <c r="OQB847" s="120"/>
      <c r="OQC847" s="120"/>
      <c r="OQD847" s="120"/>
      <c r="OQE847" s="120"/>
      <c r="OQF847" s="120"/>
      <c r="OQG847" s="120"/>
      <c r="OQH847" s="120"/>
      <c r="OQI847" s="120"/>
      <c r="OQJ847" s="120"/>
      <c r="OQK847" s="120"/>
      <c r="OQL847" s="120"/>
      <c r="OQM847" s="120"/>
      <c r="OQN847" s="120"/>
      <c r="OQO847" s="120"/>
      <c r="OQP847" s="120"/>
      <c r="OQQ847" s="120"/>
      <c r="OQR847" s="120"/>
      <c r="OQS847" s="120"/>
      <c r="OQT847" s="120"/>
      <c r="OQU847" s="120"/>
      <c r="OQV847" s="120"/>
      <c r="OQW847" s="120"/>
      <c r="OQX847" s="120"/>
      <c r="OQY847" s="120"/>
      <c r="OQZ847" s="120"/>
      <c r="ORA847" s="120"/>
      <c r="ORB847" s="120"/>
      <c r="ORC847" s="120"/>
      <c r="ORD847" s="120"/>
      <c r="ORE847" s="120"/>
      <c r="ORF847" s="120"/>
      <c r="ORG847" s="120"/>
      <c r="ORH847" s="120"/>
      <c r="ORI847" s="120"/>
      <c r="ORJ847" s="120"/>
      <c r="ORK847" s="120"/>
      <c r="ORL847" s="120"/>
      <c r="ORM847" s="120"/>
      <c r="ORN847" s="120"/>
      <c r="ORO847" s="120"/>
      <c r="ORP847" s="120"/>
      <c r="ORQ847" s="120"/>
      <c r="ORR847" s="120"/>
      <c r="ORS847" s="120"/>
      <c r="ORT847" s="120"/>
      <c r="ORU847" s="120"/>
      <c r="ORV847" s="120"/>
      <c r="ORW847" s="120"/>
      <c r="ORX847" s="120"/>
      <c r="ORY847" s="120"/>
      <c r="ORZ847" s="120"/>
      <c r="OSA847" s="120"/>
      <c r="OSB847" s="120"/>
      <c r="OSC847" s="120"/>
      <c r="OSD847" s="120"/>
      <c r="OSE847" s="120"/>
      <c r="OSF847" s="120"/>
      <c r="OSG847" s="120"/>
      <c r="OSH847" s="120"/>
      <c r="OSI847" s="120"/>
      <c r="OSJ847" s="120"/>
      <c r="OSK847" s="120"/>
      <c r="OSL847" s="120"/>
      <c r="OSM847" s="120"/>
      <c r="OSN847" s="120"/>
      <c r="OSO847" s="120"/>
      <c r="OSP847" s="120"/>
      <c r="OSQ847" s="120"/>
      <c r="OSR847" s="120"/>
      <c r="OSS847" s="120"/>
      <c r="OST847" s="120"/>
      <c r="OSU847" s="120"/>
      <c r="OSV847" s="120"/>
      <c r="OSW847" s="120"/>
      <c r="OSX847" s="120"/>
      <c r="OSY847" s="120"/>
      <c r="OSZ847" s="120"/>
      <c r="OTA847" s="120"/>
      <c r="OTB847" s="120"/>
      <c r="OTC847" s="120"/>
      <c r="OTD847" s="120"/>
      <c r="OTE847" s="120"/>
      <c r="OTF847" s="120"/>
      <c r="OTG847" s="120"/>
      <c r="OTH847" s="120"/>
      <c r="OTI847" s="120"/>
      <c r="OTJ847" s="120"/>
      <c r="OTK847" s="120"/>
      <c r="OTL847" s="120"/>
      <c r="OTM847" s="120"/>
      <c r="OTN847" s="120"/>
      <c r="OTO847" s="120"/>
      <c r="OTP847" s="120"/>
      <c r="OTQ847" s="120"/>
      <c r="OTR847" s="120"/>
      <c r="OTS847" s="120"/>
      <c r="OTT847" s="120"/>
      <c r="OTU847" s="120"/>
      <c r="OTV847" s="120"/>
      <c r="OTW847" s="120"/>
      <c r="OTX847" s="120"/>
      <c r="OTY847" s="120"/>
      <c r="OTZ847" s="120"/>
      <c r="OUA847" s="120"/>
      <c r="OUB847" s="120"/>
      <c r="OUC847" s="120"/>
      <c r="OUD847" s="120"/>
      <c r="OUE847" s="120"/>
      <c r="OUF847" s="120"/>
      <c r="OUG847" s="120"/>
      <c r="OUH847" s="120"/>
      <c r="OUI847" s="120"/>
      <c r="OUJ847" s="120"/>
      <c r="OUK847" s="120"/>
      <c r="OUL847" s="120"/>
      <c r="OUM847" s="120"/>
      <c r="OUN847" s="120"/>
      <c r="OUO847" s="120"/>
      <c r="OUP847" s="120"/>
      <c r="OUQ847" s="120"/>
      <c r="OUR847" s="120"/>
      <c r="OUS847" s="120"/>
      <c r="OUT847" s="120"/>
      <c r="OUU847" s="120"/>
      <c r="OUV847" s="120"/>
      <c r="OUW847" s="120"/>
      <c r="OUX847" s="120"/>
      <c r="OUY847" s="120"/>
      <c r="OUZ847" s="120"/>
      <c r="OVA847" s="120"/>
      <c r="OVB847" s="120"/>
      <c r="OVC847" s="120"/>
      <c r="OVD847" s="120"/>
      <c r="OVE847" s="120"/>
      <c r="OVF847" s="120"/>
      <c r="OVG847" s="120"/>
      <c r="OVH847" s="120"/>
      <c r="OVI847" s="120"/>
      <c r="OVJ847" s="120"/>
      <c r="OVK847" s="120"/>
      <c r="OVL847" s="120"/>
      <c r="OVM847" s="120"/>
      <c r="OVN847" s="120"/>
      <c r="OVO847" s="120"/>
      <c r="OVP847" s="120"/>
      <c r="OVQ847" s="120"/>
      <c r="OVR847" s="120"/>
      <c r="OVS847" s="120"/>
      <c r="OVT847" s="120"/>
      <c r="OVU847" s="120"/>
      <c r="OVV847" s="120"/>
      <c r="OVW847" s="120"/>
      <c r="OVX847" s="120"/>
      <c r="OVY847" s="120"/>
      <c r="OVZ847" s="120"/>
      <c r="OWA847" s="120"/>
      <c r="OWB847" s="120"/>
      <c r="OWC847" s="120"/>
      <c r="OWD847" s="120"/>
      <c r="OWE847" s="120"/>
      <c r="OWF847" s="120"/>
      <c r="OWG847" s="120"/>
      <c r="OWH847" s="120"/>
      <c r="OWI847" s="120"/>
      <c r="OWJ847" s="120"/>
      <c r="OWK847" s="120"/>
      <c r="OWL847" s="120"/>
      <c r="OWM847" s="120"/>
      <c r="OWN847" s="120"/>
      <c r="OWO847" s="120"/>
      <c r="OWP847" s="120"/>
      <c r="OWQ847" s="120"/>
      <c r="OWR847" s="120"/>
      <c r="OWS847" s="120"/>
      <c r="OWT847" s="120"/>
      <c r="OWU847" s="120"/>
      <c r="OWV847" s="120"/>
      <c r="OWW847" s="120"/>
      <c r="OWX847" s="120"/>
      <c r="OWY847" s="120"/>
      <c r="OWZ847" s="120"/>
      <c r="OXA847" s="120"/>
      <c r="OXB847" s="120"/>
      <c r="OXC847" s="120"/>
      <c r="OXD847" s="120"/>
      <c r="OXE847" s="120"/>
      <c r="OXF847" s="120"/>
      <c r="OXG847" s="120"/>
      <c r="OXH847" s="120"/>
      <c r="OXI847" s="120"/>
      <c r="OXJ847" s="120"/>
      <c r="OXK847" s="120"/>
      <c r="OXL847" s="120"/>
      <c r="OXM847" s="120"/>
      <c r="OXN847" s="120"/>
      <c r="OXO847" s="120"/>
      <c r="OXP847" s="120"/>
      <c r="OXQ847" s="120"/>
      <c r="OXR847" s="120"/>
      <c r="OXS847" s="120"/>
      <c r="OXT847" s="120"/>
      <c r="OXU847" s="120"/>
      <c r="OXV847" s="120"/>
      <c r="OXW847" s="120"/>
      <c r="OXX847" s="120"/>
      <c r="OXY847" s="120"/>
      <c r="OXZ847" s="120"/>
      <c r="OYA847" s="120"/>
      <c r="OYB847" s="120"/>
      <c r="OYC847" s="120"/>
      <c r="OYD847" s="120"/>
      <c r="OYE847" s="120"/>
      <c r="OYF847" s="120"/>
      <c r="OYG847" s="120"/>
      <c r="OYH847" s="120"/>
      <c r="OYI847" s="120"/>
      <c r="OYJ847" s="120"/>
      <c r="OYK847" s="120"/>
      <c r="OYL847" s="120"/>
      <c r="OYM847" s="120"/>
      <c r="OYN847" s="120"/>
      <c r="OYO847" s="120"/>
      <c r="OYP847" s="120"/>
      <c r="OYQ847" s="120"/>
      <c r="OYR847" s="120"/>
      <c r="OYS847" s="120"/>
      <c r="OYT847" s="120"/>
      <c r="OYU847" s="120"/>
      <c r="OYV847" s="120"/>
      <c r="OYW847" s="120"/>
      <c r="OYX847" s="120"/>
      <c r="OYY847" s="120"/>
      <c r="OYZ847" s="120"/>
      <c r="OZA847" s="120"/>
      <c r="OZB847" s="120"/>
      <c r="OZC847" s="120"/>
      <c r="OZD847" s="120"/>
      <c r="OZE847" s="120"/>
      <c r="OZF847" s="120"/>
      <c r="OZG847" s="120"/>
      <c r="OZH847" s="120"/>
      <c r="OZI847" s="120"/>
      <c r="OZJ847" s="120"/>
      <c r="OZK847" s="120"/>
      <c r="OZL847" s="120"/>
      <c r="OZM847" s="120"/>
      <c r="OZN847" s="120"/>
      <c r="OZO847" s="120"/>
      <c r="OZP847" s="120"/>
      <c r="OZQ847" s="120"/>
      <c r="OZR847" s="120"/>
      <c r="OZS847" s="120"/>
      <c r="OZT847" s="120"/>
      <c r="OZU847" s="120"/>
      <c r="OZV847" s="120"/>
      <c r="OZW847" s="120"/>
      <c r="OZX847" s="120"/>
      <c r="OZY847" s="120"/>
      <c r="OZZ847" s="120"/>
      <c r="PAA847" s="120"/>
      <c r="PAB847" s="120"/>
      <c r="PAC847" s="120"/>
      <c r="PAD847" s="120"/>
      <c r="PAE847" s="120"/>
      <c r="PAF847" s="120"/>
      <c r="PAG847" s="120"/>
      <c r="PAH847" s="120"/>
      <c r="PAI847" s="120"/>
      <c r="PAJ847" s="120"/>
      <c r="PAK847" s="120"/>
      <c r="PAL847" s="120"/>
      <c r="PAM847" s="120"/>
      <c r="PAN847" s="120"/>
      <c r="PAO847" s="120"/>
      <c r="PAP847" s="120"/>
      <c r="PAQ847" s="120"/>
      <c r="PAR847" s="120"/>
      <c r="PAS847" s="120"/>
      <c r="PAT847" s="120"/>
      <c r="PAU847" s="120"/>
      <c r="PAV847" s="120"/>
      <c r="PAW847" s="120"/>
      <c r="PAX847" s="120"/>
      <c r="PAY847" s="120"/>
      <c r="PAZ847" s="120"/>
      <c r="PBA847" s="120"/>
      <c r="PBB847" s="120"/>
      <c r="PBC847" s="120"/>
      <c r="PBD847" s="120"/>
      <c r="PBE847" s="120"/>
      <c r="PBF847" s="120"/>
      <c r="PBG847" s="120"/>
      <c r="PBH847" s="120"/>
      <c r="PBI847" s="120"/>
      <c r="PBJ847" s="120"/>
      <c r="PBK847" s="120"/>
      <c r="PBL847" s="120"/>
      <c r="PBM847" s="120"/>
      <c r="PBN847" s="120"/>
      <c r="PBO847" s="120"/>
      <c r="PBP847" s="120"/>
      <c r="PBQ847" s="120"/>
      <c r="PBR847" s="120"/>
      <c r="PBS847" s="120"/>
      <c r="PBT847" s="120"/>
      <c r="PBU847" s="120"/>
      <c r="PBV847" s="120"/>
      <c r="PBW847" s="120"/>
      <c r="PBX847" s="120"/>
      <c r="PBY847" s="120"/>
      <c r="PBZ847" s="120"/>
      <c r="PCA847" s="120"/>
      <c r="PCB847" s="120"/>
      <c r="PCC847" s="120"/>
      <c r="PCD847" s="120"/>
      <c r="PCE847" s="120"/>
      <c r="PCF847" s="120"/>
      <c r="PCG847" s="120"/>
      <c r="PCH847" s="120"/>
      <c r="PCI847" s="120"/>
      <c r="PCJ847" s="120"/>
      <c r="PCK847" s="120"/>
      <c r="PCL847" s="120"/>
      <c r="PCM847" s="120"/>
      <c r="PCN847" s="120"/>
      <c r="PCO847" s="120"/>
      <c r="PCP847" s="120"/>
      <c r="PCQ847" s="120"/>
      <c r="PCR847" s="120"/>
      <c r="PCS847" s="120"/>
      <c r="PCT847" s="120"/>
      <c r="PCU847" s="120"/>
      <c r="PCV847" s="120"/>
      <c r="PCW847" s="120"/>
      <c r="PCX847" s="120"/>
      <c r="PCY847" s="120"/>
      <c r="PCZ847" s="120"/>
      <c r="PDA847" s="120"/>
      <c r="PDB847" s="120"/>
      <c r="PDC847" s="120"/>
      <c r="PDD847" s="120"/>
      <c r="PDE847" s="120"/>
      <c r="PDF847" s="120"/>
      <c r="PDG847" s="120"/>
      <c r="PDH847" s="120"/>
      <c r="PDI847" s="120"/>
      <c r="PDJ847" s="120"/>
      <c r="PDK847" s="120"/>
      <c r="PDL847" s="120"/>
      <c r="PDM847" s="120"/>
      <c r="PDN847" s="120"/>
      <c r="PDO847" s="120"/>
      <c r="PDP847" s="120"/>
      <c r="PDQ847" s="120"/>
      <c r="PDR847" s="120"/>
      <c r="PDS847" s="120"/>
      <c r="PDT847" s="120"/>
      <c r="PDU847" s="120"/>
      <c r="PDV847" s="120"/>
      <c r="PDW847" s="120"/>
      <c r="PDX847" s="120"/>
      <c r="PDY847" s="120"/>
      <c r="PDZ847" s="120"/>
      <c r="PEA847" s="120"/>
      <c r="PEB847" s="120"/>
      <c r="PEC847" s="120"/>
      <c r="PED847" s="120"/>
      <c r="PEE847" s="120"/>
      <c r="PEF847" s="120"/>
      <c r="PEG847" s="120"/>
      <c r="PEH847" s="120"/>
      <c r="PEI847" s="120"/>
      <c r="PEJ847" s="120"/>
      <c r="PEK847" s="120"/>
      <c r="PEL847" s="120"/>
      <c r="PEM847" s="120"/>
      <c r="PEN847" s="120"/>
      <c r="PEO847" s="120"/>
      <c r="PEP847" s="120"/>
      <c r="PEQ847" s="120"/>
      <c r="PER847" s="120"/>
      <c r="PES847" s="120"/>
      <c r="PET847" s="120"/>
      <c r="PEU847" s="120"/>
      <c r="PEV847" s="120"/>
      <c r="PEW847" s="120"/>
      <c r="PEX847" s="120"/>
      <c r="PEY847" s="120"/>
      <c r="PEZ847" s="120"/>
      <c r="PFA847" s="120"/>
      <c r="PFB847" s="120"/>
      <c r="PFC847" s="120"/>
      <c r="PFD847" s="120"/>
      <c r="PFE847" s="120"/>
      <c r="PFF847" s="120"/>
      <c r="PFG847" s="120"/>
      <c r="PFH847" s="120"/>
      <c r="PFI847" s="120"/>
      <c r="PFJ847" s="120"/>
      <c r="PFK847" s="120"/>
      <c r="PFL847" s="120"/>
      <c r="PFM847" s="120"/>
      <c r="PFN847" s="120"/>
      <c r="PFO847" s="120"/>
      <c r="PFP847" s="120"/>
      <c r="PFQ847" s="120"/>
      <c r="PFR847" s="120"/>
      <c r="PFS847" s="120"/>
      <c r="PFT847" s="120"/>
      <c r="PFU847" s="120"/>
      <c r="PFV847" s="120"/>
      <c r="PFW847" s="120"/>
      <c r="PFX847" s="120"/>
      <c r="PFY847" s="120"/>
      <c r="PFZ847" s="120"/>
      <c r="PGA847" s="120"/>
      <c r="PGB847" s="120"/>
      <c r="PGC847" s="120"/>
      <c r="PGD847" s="120"/>
      <c r="PGE847" s="120"/>
      <c r="PGF847" s="120"/>
      <c r="PGG847" s="120"/>
      <c r="PGH847" s="120"/>
      <c r="PGI847" s="120"/>
      <c r="PGJ847" s="120"/>
      <c r="PGK847" s="120"/>
      <c r="PGL847" s="120"/>
      <c r="PGM847" s="120"/>
      <c r="PGN847" s="120"/>
      <c r="PGO847" s="120"/>
      <c r="PGP847" s="120"/>
      <c r="PGQ847" s="120"/>
      <c r="PGR847" s="120"/>
      <c r="PGS847" s="120"/>
      <c r="PGT847" s="120"/>
      <c r="PGU847" s="120"/>
      <c r="PGV847" s="120"/>
      <c r="PGW847" s="120"/>
      <c r="PGX847" s="120"/>
      <c r="PGY847" s="120"/>
      <c r="PGZ847" s="120"/>
      <c r="PHA847" s="120"/>
      <c r="PHB847" s="120"/>
      <c r="PHC847" s="120"/>
      <c r="PHD847" s="120"/>
      <c r="PHE847" s="120"/>
      <c r="PHF847" s="120"/>
      <c r="PHG847" s="120"/>
      <c r="PHH847" s="120"/>
      <c r="PHI847" s="120"/>
      <c r="PHJ847" s="120"/>
      <c r="PHK847" s="120"/>
      <c r="PHL847" s="120"/>
      <c r="PHM847" s="120"/>
      <c r="PHN847" s="120"/>
      <c r="PHO847" s="120"/>
      <c r="PHP847" s="120"/>
      <c r="PHQ847" s="120"/>
      <c r="PHR847" s="120"/>
      <c r="PHS847" s="120"/>
      <c r="PHT847" s="120"/>
      <c r="PHU847" s="120"/>
      <c r="PHV847" s="120"/>
      <c r="PHW847" s="120"/>
      <c r="PHX847" s="120"/>
      <c r="PHY847" s="120"/>
      <c r="PHZ847" s="120"/>
      <c r="PIA847" s="120"/>
      <c r="PIB847" s="120"/>
      <c r="PIC847" s="120"/>
      <c r="PID847" s="120"/>
      <c r="PIE847" s="120"/>
      <c r="PIF847" s="120"/>
      <c r="PIG847" s="120"/>
      <c r="PIH847" s="120"/>
      <c r="PII847" s="120"/>
      <c r="PIJ847" s="120"/>
      <c r="PIK847" s="120"/>
      <c r="PIL847" s="120"/>
      <c r="PIM847" s="120"/>
      <c r="PIN847" s="120"/>
      <c r="PIO847" s="120"/>
      <c r="PIP847" s="120"/>
      <c r="PIQ847" s="120"/>
      <c r="PIR847" s="120"/>
      <c r="PIS847" s="120"/>
      <c r="PIT847" s="120"/>
      <c r="PIU847" s="120"/>
      <c r="PIV847" s="120"/>
      <c r="PIW847" s="120"/>
      <c r="PIX847" s="120"/>
      <c r="PIY847" s="120"/>
      <c r="PIZ847" s="120"/>
      <c r="PJA847" s="120"/>
      <c r="PJB847" s="120"/>
      <c r="PJC847" s="120"/>
      <c r="PJD847" s="120"/>
      <c r="PJE847" s="120"/>
      <c r="PJF847" s="120"/>
      <c r="PJG847" s="120"/>
      <c r="PJH847" s="120"/>
      <c r="PJI847" s="120"/>
      <c r="PJJ847" s="120"/>
      <c r="PJK847" s="120"/>
      <c r="PJL847" s="120"/>
      <c r="PJM847" s="120"/>
      <c r="PJN847" s="120"/>
      <c r="PJO847" s="120"/>
      <c r="PJP847" s="120"/>
      <c r="PJQ847" s="120"/>
      <c r="PJR847" s="120"/>
      <c r="PJS847" s="120"/>
      <c r="PJT847" s="120"/>
      <c r="PJU847" s="120"/>
      <c r="PJV847" s="120"/>
      <c r="PJW847" s="120"/>
      <c r="PJX847" s="120"/>
      <c r="PJY847" s="120"/>
      <c r="PJZ847" s="120"/>
      <c r="PKA847" s="120"/>
      <c r="PKB847" s="120"/>
      <c r="PKC847" s="120"/>
      <c r="PKD847" s="120"/>
      <c r="PKE847" s="120"/>
      <c r="PKF847" s="120"/>
      <c r="PKG847" s="120"/>
      <c r="PKH847" s="120"/>
      <c r="PKI847" s="120"/>
      <c r="PKJ847" s="120"/>
      <c r="PKK847" s="120"/>
      <c r="PKL847" s="120"/>
      <c r="PKM847" s="120"/>
      <c r="PKN847" s="120"/>
      <c r="PKO847" s="120"/>
      <c r="PKP847" s="120"/>
      <c r="PKQ847" s="120"/>
      <c r="PKR847" s="120"/>
      <c r="PKS847" s="120"/>
      <c r="PKT847" s="120"/>
      <c r="PKU847" s="120"/>
      <c r="PKV847" s="120"/>
      <c r="PKW847" s="120"/>
      <c r="PKX847" s="120"/>
      <c r="PKY847" s="120"/>
      <c r="PKZ847" s="120"/>
      <c r="PLA847" s="120"/>
      <c r="PLB847" s="120"/>
      <c r="PLC847" s="120"/>
      <c r="PLD847" s="120"/>
      <c r="PLE847" s="120"/>
      <c r="PLF847" s="120"/>
      <c r="PLG847" s="120"/>
      <c r="PLH847" s="120"/>
      <c r="PLI847" s="120"/>
      <c r="PLJ847" s="120"/>
      <c r="PLK847" s="120"/>
      <c r="PLL847" s="120"/>
      <c r="PLM847" s="120"/>
      <c r="PLN847" s="120"/>
      <c r="PLO847" s="120"/>
      <c r="PLP847" s="120"/>
      <c r="PLQ847" s="120"/>
      <c r="PLR847" s="120"/>
      <c r="PLS847" s="120"/>
      <c r="PLT847" s="120"/>
      <c r="PLU847" s="120"/>
      <c r="PLV847" s="120"/>
      <c r="PLW847" s="120"/>
      <c r="PLX847" s="120"/>
      <c r="PLY847" s="120"/>
      <c r="PLZ847" s="120"/>
      <c r="PMA847" s="120"/>
      <c r="PMB847" s="120"/>
      <c r="PMC847" s="120"/>
      <c r="PMD847" s="120"/>
      <c r="PME847" s="120"/>
      <c r="PMF847" s="120"/>
      <c r="PMG847" s="120"/>
      <c r="PMH847" s="120"/>
      <c r="PMI847" s="120"/>
      <c r="PMJ847" s="120"/>
      <c r="PMK847" s="120"/>
      <c r="PML847" s="120"/>
      <c r="PMM847" s="120"/>
      <c r="PMN847" s="120"/>
      <c r="PMO847" s="120"/>
      <c r="PMP847" s="120"/>
      <c r="PMQ847" s="120"/>
      <c r="PMR847" s="120"/>
      <c r="PMS847" s="120"/>
      <c r="PMT847" s="120"/>
      <c r="PMU847" s="120"/>
      <c r="PMV847" s="120"/>
      <c r="PMW847" s="120"/>
      <c r="PMX847" s="120"/>
      <c r="PMY847" s="120"/>
      <c r="PMZ847" s="120"/>
      <c r="PNA847" s="120"/>
      <c r="PNB847" s="120"/>
      <c r="PNC847" s="120"/>
      <c r="PND847" s="120"/>
      <c r="PNE847" s="120"/>
      <c r="PNF847" s="120"/>
      <c r="PNG847" s="120"/>
      <c r="PNH847" s="120"/>
      <c r="PNI847" s="120"/>
      <c r="PNJ847" s="120"/>
      <c r="PNK847" s="120"/>
      <c r="PNL847" s="120"/>
      <c r="PNM847" s="120"/>
      <c r="PNN847" s="120"/>
      <c r="PNO847" s="120"/>
      <c r="PNP847" s="120"/>
      <c r="PNQ847" s="120"/>
      <c r="PNR847" s="120"/>
      <c r="PNS847" s="120"/>
      <c r="PNT847" s="120"/>
      <c r="PNU847" s="120"/>
      <c r="PNV847" s="120"/>
      <c r="PNW847" s="120"/>
      <c r="PNX847" s="120"/>
      <c r="PNY847" s="120"/>
      <c r="PNZ847" s="120"/>
      <c r="POA847" s="120"/>
      <c r="POB847" s="120"/>
      <c r="POC847" s="120"/>
      <c r="POD847" s="120"/>
      <c r="POE847" s="120"/>
      <c r="POF847" s="120"/>
      <c r="POG847" s="120"/>
      <c r="POH847" s="120"/>
      <c r="POI847" s="120"/>
      <c r="POJ847" s="120"/>
      <c r="POK847" s="120"/>
      <c r="POL847" s="120"/>
      <c r="POM847" s="120"/>
      <c r="PON847" s="120"/>
      <c r="POO847" s="120"/>
      <c r="POP847" s="120"/>
      <c r="POQ847" s="120"/>
      <c r="POR847" s="120"/>
      <c r="POS847" s="120"/>
      <c r="POT847" s="120"/>
      <c r="POU847" s="120"/>
      <c r="POV847" s="120"/>
      <c r="POW847" s="120"/>
      <c r="POX847" s="120"/>
      <c r="POY847" s="120"/>
      <c r="POZ847" s="120"/>
      <c r="PPA847" s="120"/>
      <c r="PPB847" s="120"/>
      <c r="PPC847" s="120"/>
      <c r="PPD847" s="120"/>
      <c r="PPE847" s="120"/>
      <c r="PPF847" s="120"/>
      <c r="PPG847" s="120"/>
      <c r="PPH847" s="120"/>
      <c r="PPI847" s="120"/>
      <c r="PPJ847" s="120"/>
      <c r="PPK847" s="120"/>
      <c r="PPL847" s="120"/>
      <c r="PPM847" s="120"/>
      <c r="PPN847" s="120"/>
      <c r="PPO847" s="120"/>
      <c r="PPP847" s="120"/>
      <c r="PPQ847" s="120"/>
      <c r="PPR847" s="120"/>
      <c r="PPS847" s="120"/>
      <c r="PPT847" s="120"/>
      <c r="PPU847" s="120"/>
      <c r="PPV847" s="120"/>
      <c r="PPW847" s="120"/>
      <c r="PPX847" s="120"/>
      <c r="PPY847" s="120"/>
      <c r="PPZ847" s="120"/>
      <c r="PQA847" s="120"/>
      <c r="PQB847" s="120"/>
      <c r="PQC847" s="120"/>
      <c r="PQD847" s="120"/>
      <c r="PQE847" s="120"/>
      <c r="PQF847" s="120"/>
      <c r="PQG847" s="120"/>
      <c r="PQH847" s="120"/>
      <c r="PQI847" s="120"/>
      <c r="PQJ847" s="120"/>
      <c r="PQK847" s="120"/>
      <c r="PQL847" s="120"/>
      <c r="PQM847" s="120"/>
      <c r="PQN847" s="120"/>
      <c r="PQO847" s="120"/>
      <c r="PQP847" s="120"/>
      <c r="PQQ847" s="120"/>
      <c r="PQR847" s="120"/>
      <c r="PQS847" s="120"/>
      <c r="PQT847" s="120"/>
      <c r="PQU847" s="120"/>
      <c r="PQV847" s="120"/>
      <c r="PQW847" s="120"/>
      <c r="PQX847" s="120"/>
      <c r="PQY847" s="120"/>
      <c r="PQZ847" s="120"/>
      <c r="PRA847" s="120"/>
      <c r="PRB847" s="120"/>
      <c r="PRC847" s="120"/>
      <c r="PRD847" s="120"/>
      <c r="PRE847" s="120"/>
      <c r="PRF847" s="120"/>
      <c r="PRG847" s="120"/>
      <c r="PRH847" s="120"/>
      <c r="PRI847" s="120"/>
      <c r="PRJ847" s="120"/>
      <c r="PRK847" s="120"/>
      <c r="PRL847" s="120"/>
      <c r="PRM847" s="120"/>
      <c r="PRN847" s="120"/>
      <c r="PRO847" s="120"/>
      <c r="PRP847" s="120"/>
      <c r="PRQ847" s="120"/>
      <c r="PRR847" s="120"/>
      <c r="PRS847" s="120"/>
      <c r="PRT847" s="120"/>
      <c r="PRU847" s="120"/>
      <c r="PRV847" s="120"/>
      <c r="PRW847" s="120"/>
      <c r="PRX847" s="120"/>
      <c r="PRY847" s="120"/>
      <c r="PRZ847" s="120"/>
      <c r="PSA847" s="120"/>
      <c r="PSB847" s="120"/>
      <c r="PSC847" s="120"/>
      <c r="PSD847" s="120"/>
      <c r="PSE847" s="120"/>
      <c r="PSF847" s="120"/>
      <c r="PSG847" s="120"/>
      <c r="PSH847" s="120"/>
      <c r="PSI847" s="120"/>
      <c r="PSJ847" s="120"/>
      <c r="PSK847" s="120"/>
      <c r="PSL847" s="120"/>
      <c r="PSM847" s="120"/>
      <c r="PSN847" s="120"/>
      <c r="PSO847" s="120"/>
      <c r="PSP847" s="120"/>
      <c r="PSQ847" s="120"/>
      <c r="PSR847" s="120"/>
      <c r="PSS847" s="120"/>
      <c r="PST847" s="120"/>
      <c r="PSU847" s="120"/>
      <c r="PSV847" s="120"/>
      <c r="PSW847" s="120"/>
      <c r="PSX847" s="120"/>
      <c r="PSY847" s="120"/>
      <c r="PSZ847" s="120"/>
      <c r="PTA847" s="120"/>
      <c r="PTB847" s="120"/>
      <c r="PTC847" s="120"/>
      <c r="PTD847" s="120"/>
      <c r="PTE847" s="120"/>
      <c r="PTF847" s="120"/>
      <c r="PTG847" s="120"/>
      <c r="PTH847" s="120"/>
      <c r="PTI847" s="120"/>
      <c r="PTJ847" s="120"/>
      <c r="PTK847" s="120"/>
      <c r="PTL847" s="120"/>
      <c r="PTM847" s="120"/>
      <c r="PTN847" s="120"/>
      <c r="PTO847" s="120"/>
      <c r="PTP847" s="120"/>
      <c r="PTQ847" s="120"/>
      <c r="PTR847" s="120"/>
      <c r="PTS847" s="120"/>
      <c r="PTT847" s="120"/>
      <c r="PTU847" s="120"/>
      <c r="PTV847" s="120"/>
      <c r="PTW847" s="120"/>
      <c r="PTX847" s="120"/>
      <c r="PTY847" s="120"/>
      <c r="PTZ847" s="120"/>
      <c r="PUA847" s="120"/>
      <c r="PUB847" s="120"/>
      <c r="PUC847" s="120"/>
      <c r="PUD847" s="120"/>
      <c r="PUE847" s="120"/>
      <c r="PUF847" s="120"/>
      <c r="PUG847" s="120"/>
      <c r="PUH847" s="120"/>
      <c r="PUI847" s="120"/>
      <c r="PUJ847" s="120"/>
      <c r="PUK847" s="120"/>
      <c r="PUL847" s="120"/>
      <c r="PUM847" s="120"/>
      <c r="PUN847" s="120"/>
      <c r="PUO847" s="120"/>
      <c r="PUP847" s="120"/>
      <c r="PUQ847" s="120"/>
      <c r="PUR847" s="120"/>
      <c r="PUS847" s="120"/>
      <c r="PUT847" s="120"/>
      <c r="PUU847" s="120"/>
      <c r="PUV847" s="120"/>
      <c r="PUW847" s="120"/>
      <c r="PUX847" s="120"/>
      <c r="PUY847" s="120"/>
      <c r="PUZ847" s="120"/>
      <c r="PVA847" s="120"/>
      <c r="PVB847" s="120"/>
      <c r="PVC847" s="120"/>
      <c r="PVD847" s="120"/>
      <c r="PVE847" s="120"/>
      <c r="PVF847" s="120"/>
      <c r="PVG847" s="120"/>
      <c r="PVH847" s="120"/>
      <c r="PVI847" s="120"/>
      <c r="PVJ847" s="120"/>
      <c r="PVK847" s="120"/>
      <c r="PVL847" s="120"/>
      <c r="PVM847" s="120"/>
      <c r="PVN847" s="120"/>
      <c r="PVO847" s="120"/>
      <c r="PVP847" s="120"/>
      <c r="PVQ847" s="120"/>
      <c r="PVR847" s="120"/>
      <c r="PVS847" s="120"/>
      <c r="PVT847" s="120"/>
      <c r="PVU847" s="120"/>
      <c r="PVV847" s="120"/>
      <c r="PVW847" s="120"/>
      <c r="PVX847" s="120"/>
      <c r="PVY847" s="120"/>
      <c r="PVZ847" s="120"/>
      <c r="PWA847" s="120"/>
      <c r="PWB847" s="120"/>
      <c r="PWC847" s="120"/>
      <c r="PWD847" s="120"/>
      <c r="PWE847" s="120"/>
      <c r="PWF847" s="120"/>
      <c r="PWG847" s="120"/>
      <c r="PWH847" s="120"/>
      <c r="PWI847" s="120"/>
      <c r="PWJ847" s="120"/>
      <c r="PWK847" s="120"/>
      <c r="PWL847" s="120"/>
      <c r="PWM847" s="120"/>
      <c r="PWN847" s="120"/>
      <c r="PWO847" s="120"/>
      <c r="PWP847" s="120"/>
      <c r="PWQ847" s="120"/>
      <c r="PWR847" s="120"/>
      <c r="PWS847" s="120"/>
      <c r="PWT847" s="120"/>
      <c r="PWU847" s="120"/>
      <c r="PWV847" s="120"/>
      <c r="PWW847" s="120"/>
      <c r="PWX847" s="120"/>
      <c r="PWY847" s="120"/>
      <c r="PWZ847" s="120"/>
      <c r="PXA847" s="120"/>
      <c r="PXB847" s="120"/>
      <c r="PXC847" s="120"/>
      <c r="PXD847" s="120"/>
      <c r="PXE847" s="120"/>
      <c r="PXF847" s="120"/>
      <c r="PXG847" s="120"/>
      <c r="PXH847" s="120"/>
      <c r="PXI847" s="120"/>
      <c r="PXJ847" s="120"/>
      <c r="PXK847" s="120"/>
      <c r="PXL847" s="120"/>
      <c r="PXM847" s="120"/>
      <c r="PXN847" s="120"/>
      <c r="PXO847" s="120"/>
      <c r="PXP847" s="120"/>
      <c r="PXQ847" s="120"/>
      <c r="PXR847" s="120"/>
      <c r="PXS847" s="120"/>
      <c r="PXT847" s="120"/>
      <c r="PXU847" s="120"/>
      <c r="PXV847" s="120"/>
      <c r="PXW847" s="120"/>
      <c r="PXX847" s="120"/>
      <c r="PXY847" s="120"/>
      <c r="PXZ847" s="120"/>
      <c r="PYA847" s="120"/>
      <c r="PYB847" s="120"/>
      <c r="PYC847" s="120"/>
      <c r="PYD847" s="120"/>
      <c r="PYE847" s="120"/>
      <c r="PYF847" s="120"/>
      <c r="PYG847" s="120"/>
      <c r="PYH847" s="120"/>
      <c r="PYI847" s="120"/>
      <c r="PYJ847" s="120"/>
      <c r="PYK847" s="120"/>
      <c r="PYL847" s="120"/>
      <c r="PYM847" s="120"/>
      <c r="PYN847" s="120"/>
      <c r="PYO847" s="120"/>
      <c r="PYP847" s="120"/>
      <c r="PYQ847" s="120"/>
      <c r="PYR847" s="120"/>
      <c r="PYS847" s="120"/>
      <c r="PYT847" s="120"/>
      <c r="PYU847" s="120"/>
      <c r="PYV847" s="120"/>
      <c r="PYW847" s="120"/>
      <c r="PYX847" s="120"/>
      <c r="PYY847" s="120"/>
      <c r="PYZ847" s="120"/>
      <c r="PZA847" s="120"/>
      <c r="PZB847" s="120"/>
      <c r="PZC847" s="120"/>
      <c r="PZD847" s="120"/>
      <c r="PZE847" s="120"/>
      <c r="PZF847" s="120"/>
      <c r="PZG847" s="120"/>
      <c r="PZH847" s="120"/>
      <c r="PZI847" s="120"/>
      <c r="PZJ847" s="120"/>
      <c r="PZK847" s="120"/>
      <c r="PZL847" s="120"/>
      <c r="PZM847" s="120"/>
      <c r="PZN847" s="120"/>
      <c r="PZO847" s="120"/>
      <c r="PZP847" s="120"/>
      <c r="PZQ847" s="120"/>
      <c r="PZR847" s="120"/>
      <c r="PZS847" s="120"/>
      <c r="PZT847" s="120"/>
      <c r="PZU847" s="120"/>
      <c r="PZV847" s="120"/>
      <c r="PZW847" s="120"/>
      <c r="PZX847" s="120"/>
      <c r="PZY847" s="120"/>
      <c r="PZZ847" s="120"/>
      <c r="QAA847" s="120"/>
      <c r="QAB847" s="120"/>
      <c r="QAC847" s="120"/>
      <c r="QAD847" s="120"/>
      <c r="QAE847" s="120"/>
      <c r="QAF847" s="120"/>
      <c r="QAG847" s="120"/>
      <c r="QAH847" s="120"/>
      <c r="QAI847" s="120"/>
      <c r="QAJ847" s="120"/>
      <c r="QAK847" s="120"/>
      <c r="QAL847" s="120"/>
      <c r="QAM847" s="120"/>
      <c r="QAN847" s="120"/>
      <c r="QAO847" s="120"/>
      <c r="QAP847" s="120"/>
      <c r="QAQ847" s="120"/>
      <c r="QAR847" s="120"/>
      <c r="QAS847" s="120"/>
      <c r="QAT847" s="120"/>
      <c r="QAU847" s="120"/>
      <c r="QAV847" s="120"/>
      <c r="QAW847" s="120"/>
      <c r="QAX847" s="120"/>
      <c r="QAY847" s="120"/>
      <c r="QAZ847" s="120"/>
      <c r="QBA847" s="120"/>
      <c r="QBB847" s="120"/>
      <c r="QBC847" s="120"/>
      <c r="QBD847" s="120"/>
      <c r="QBE847" s="120"/>
      <c r="QBF847" s="120"/>
      <c r="QBG847" s="120"/>
      <c r="QBH847" s="120"/>
      <c r="QBI847" s="120"/>
      <c r="QBJ847" s="120"/>
      <c r="QBK847" s="120"/>
      <c r="QBL847" s="120"/>
      <c r="QBM847" s="120"/>
      <c r="QBN847" s="120"/>
      <c r="QBO847" s="120"/>
      <c r="QBP847" s="120"/>
      <c r="QBQ847" s="120"/>
      <c r="QBR847" s="120"/>
      <c r="QBS847" s="120"/>
      <c r="QBT847" s="120"/>
      <c r="QBU847" s="120"/>
      <c r="QBV847" s="120"/>
      <c r="QBW847" s="120"/>
      <c r="QBX847" s="120"/>
      <c r="QBY847" s="120"/>
      <c r="QBZ847" s="120"/>
      <c r="QCA847" s="120"/>
      <c r="QCB847" s="120"/>
      <c r="QCC847" s="120"/>
      <c r="QCD847" s="120"/>
      <c r="QCE847" s="120"/>
      <c r="QCF847" s="120"/>
      <c r="QCG847" s="120"/>
      <c r="QCH847" s="120"/>
      <c r="QCI847" s="120"/>
      <c r="QCJ847" s="120"/>
      <c r="QCK847" s="120"/>
      <c r="QCL847" s="120"/>
      <c r="QCM847" s="120"/>
      <c r="QCN847" s="120"/>
      <c r="QCO847" s="120"/>
      <c r="QCP847" s="120"/>
      <c r="QCQ847" s="120"/>
      <c r="QCR847" s="120"/>
      <c r="QCS847" s="120"/>
      <c r="QCT847" s="120"/>
      <c r="QCU847" s="120"/>
      <c r="QCV847" s="120"/>
      <c r="QCW847" s="120"/>
      <c r="QCX847" s="120"/>
      <c r="QCY847" s="120"/>
      <c r="QCZ847" s="120"/>
      <c r="QDA847" s="120"/>
      <c r="QDB847" s="120"/>
      <c r="QDC847" s="120"/>
      <c r="QDD847" s="120"/>
      <c r="QDE847" s="120"/>
      <c r="QDF847" s="120"/>
      <c r="QDG847" s="120"/>
      <c r="QDH847" s="120"/>
      <c r="QDI847" s="120"/>
      <c r="QDJ847" s="120"/>
      <c r="QDK847" s="120"/>
      <c r="QDL847" s="120"/>
      <c r="QDM847" s="120"/>
      <c r="QDN847" s="120"/>
      <c r="QDO847" s="120"/>
      <c r="QDP847" s="120"/>
      <c r="QDQ847" s="120"/>
      <c r="QDR847" s="120"/>
      <c r="QDS847" s="120"/>
      <c r="QDT847" s="120"/>
      <c r="QDU847" s="120"/>
      <c r="QDV847" s="120"/>
      <c r="QDW847" s="120"/>
      <c r="QDX847" s="120"/>
      <c r="QDY847" s="120"/>
      <c r="QDZ847" s="120"/>
      <c r="QEA847" s="120"/>
      <c r="QEB847" s="120"/>
      <c r="QEC847" s="120"/>
      <c r="QED847" s="120"/>
      <c r="QEE847" s="120"/>
      <c r="QEF847" s="120"/>
      <c r="QEG847" s="120"/>
      <c r="QEH847" s="120"/>
      <c r="QEI847" s="120"/>
      <c r="QEJ847" s="120"/>
      <c r="QEK847" s="120"/>
      <c r="QEL847" s="120"/>
      <c r="QEM847" s="120"/>
      <c r="QEN847" s="120"/>
      <c r="QEO847" s="120"/>
      <c r="QEP847" s="120"/>
      <c r="QEQ847" s="120"/>
      <c r="QER847" s="120"/>
      <c r="QES847" s="120"/>
      <c r="QET847" s="120"/>
      <c r="QEU847" s="120"/>
      <c r="QEV847" s="120"/>
      <c r="QEW847" s="120"/>
      <c r="QEX847" s="120"/>
      <c r="QEY847" s="120"/>
      <c r="QEZ847" s="120"/>
      <c r="QFA847" s="120"/>
      <c r="QFB847" s="120"/>
      <c r="QFC847" s="120"/>
      <c r="QFD847" s="120"/>
      <c r="QFE847" s="120"/>
      <c r="QFF847" s="120"/>
      <c r="QFG847" s="120"/>
      <c r="QFH847" s="120"/>
      <c r="QFI847" s="120"/>
      <c r="QFJ847" s="120"/>
      <c r="QFK847" s="120"/>
      <c r="QFL847" s="120"/>
      <c r="QFM847" s="120"/>
      <c r="QFN847" s="120"/>
      <c r="QFO847" s="120"/>
      <c r="QFP847" s="120"/>
      <c r="QFQ847" s="120"/>
      <c r="QFR847" s="120"/>
      <c r="QFS847" s="120"/>
      <c r="QFT847" s="120"/>
      <c r="QFU847" s="120"/>
      <c r="QFV847" s="120"/>
      <c r="QFW847" s="120"/>
      <c r="QFX847" s="120"/>
      <c r="QFY847" s="120"/>
      <c r="QFZ847" s="120"/>
      <c r="QGA847" s="120"/>
      <c r="QGB847" s="120"/>
      <c r="QGC847" s="120"/>
      <c r="QGD847" s="120"/>
      <c r="QGE847" s="120"/>
      <c r="QGF847" s="120"/>
      <c r="QGG847" s="120"/>
      <c r="QGH847" s="120"/>
      <c r="QGI847" s="120"/>
      <c r="QGJ847" s="120"/>
      <c r="QGK847" s="120"/>
      <c r="QGL847" s="120"/>
      <c r="QGM847" s="120"/>
      <c r="QGN847" s="120"/>
      <c r="QGO847" s="120"/>
      <c r="QGP847" s="120"/>
      <c r="QGQ847" s="120"/>
      <c r="QGR847" s="120"/>
      <c r="QGS847" s="120"/>
      <c r="QGT847" s="120"/>
      <c r="QGU847" s="120"/>
      <c r="QGV847" s="120"/>
      <c r="QGW847" s="120"/>
      <c r="QGX847" s="120"/>
      <c r="QGY847" s="120"/>
      <c r="QGZ847" s="120"/>
      <c r="QHA847" s="120"/>
      <c r="QHB847" s="120"/>
      <c r="QHC847" s="120"/>
      <c r="QHD847" s="120"/>
      <c r="QHE847" s="120"/>
      <c r="QHF847" s="120"/>
      <c r="QHG847" s="120"/>
      <c r="QHH847" s="120"/>
      <c r="QHI847" s="120"/>
      <c r="QHJ847" s="120"/>
      <c r="QHK847" s="120"/>
      <c r="QHL847" s="120"/>
      <c r="QHM847" s="120"/>
      <c r="QHN847" s="120"/>
      <c r="QHO847" s="120"/>
      <c r="QHP847" s="120"/>
      <c r="QHQ847" s="120"/>
      <c r="QHR847" s="120"/>
      <c r="QHS847" s="120"/>
      <c r="QHT847" s="120"/>
      <c r="QHU847" s="120"/>
      <c r="QHV847" s="120"/>
      <c r="QHW847" s="120"/>
      <c r="QHX847" s="120"/>
      <c r="QHY847" s="120"/>
      <c r="QHZ847" s="120"/>
      <c r="QIA847" s="120"/>
      <c r="QIB847" s="120"/>
      <c r="QIC847" s="120"/>
      <c r="QID847" s="120"/>
      <c r="QIE847" s="120"/>
      <c r="QIF847" s="120"/>
      <c r="QIG847" s="120"/>
      <c r="QIH847" s="120"/>
      <c r="QII847" s="120"/>
      <c r="QIJ847" s="120"/>
      <c r="QIK847" s="120"/>
      <c r="QIL847" s="120"/>
      <c r="QIM847" s="120"/>
      <c r="QIN847" s="120"/>
      <c r="QIO847" s="120"/>
      <c r="QIP847" s="120"/>
      <c r="QIQ847" s="120"/>
      <c r="QIR847" s="120"/>
      <c r="QIS847" s="120"/>
      <c r="QIT847" s="120"/>
      <c r="QIU847" s="120"/>
      <c r="QIV847" s="120"/>
      <c r="QIW847" s="120"/>
      <c r="QIX847" s="120"/>
      <c r="QIY847" s="120"/>
      <c r="QIZ847" s="120"/>
      <c r="QJA847" s="120"/>
      <c r="QJB847" s="120"/>
      <c r="QJC847" s="120"/>
      <c r="QJD847" s="120"/>
      <c r="QJE847" s="120"/>
      <c r="QJF847" s="120"/>
      <c r="QJG847" s="120"/>
      <c r="QJH847" s="120"/>
      <c r="QJI847" s="120"/>
      <c r="QJJ847" s="120"/>
      <c r="QJK847" s="120"/>
      <c r="QJL847" s="120"/>
      <c r="QJM847" s="120"/>
      <c r="QJN847" s="120"/>
      <c r="QJO847" s="120"/>
      <c r="QJP847" s="120"/>
      <c r="QJQ847" s="120"/>
      <c r="QJR847" s="120"/>
      <c r="QJS847" s="120"/>
      <c r="QJT847" s="120"/>
      <c r="QJU847" s="120"/>
      <c r="QJV847" s="120"/>
      <c r="QJW847" s="120"/>
      <c r="QJX847" s="120"/>
      <c r="QJY847" s="120"/>
      <c r="QJZ847" s="120"/>
      <c r="QKA847" s="120"/>
      <c r="QKB847" s="120"/>
      <c r="QKC847" s="120"/>
      <c r="QKD847" s="120"/>
      <c r="QKE847" s="120"/>
      <c r="QKF847" s="120"/>
      <c r="QKG847" s="120"/>
      <c r="QKH847" s="120"/>
      <c r="QKI847" s="120"/>
      <c r="QKJ847" s="120"/>
      <c r="QKK847" s="120"/>
      <c r="QKL847" s="120"/>
      <c r="QKM847" s="120"/>
      <c r="QKN847" s="120"/>
      <c r="QKO847" s="120"/>
      <c r="QKP847" s="120"/>
      <c r="QKQ847" s="120"/>
      <c r="QKR847" s="120"/>
      <c r="QKS847" s="120"/>
      <c r="QKT847" s="120"/>
      <c r="QKU847" s="120"/>
      <c r="QKV847" s="120"/>
      <c r="QKW847" s="120"/>
      <c r="QKX847" s="120"/>
      <c r="QKY847" s="120"/>
      <c r="QKZ847" s="120"/>
      <c r="QLA847" s="120"/>
      <c r="QLB847" s="120"/>
      <c r="QLC847" s="120"/>
      <c r="QLD847" s="120"/>
      <c r="QLE847" s="120"/>
      <c r="QLF847" s="120"/>
      <c r="QLG847" s="120"/>
      <c r="QLH847" s="120"/>
      <c r="QLI847" s="120"/>
      <c r="QLJ847" s="120"/>
      <c r="QLK847" s="120"/>
      <c r="QLL847" s="120"/>
      <c r="QLM847" s="120"/>
      <c r="QLN847" s="120"/>
      <c r="QLO847" s="120"/>
      <c r="QLP847" s="120"/>
      <c r="QLQ847" s="120"/>
      <c r="QLR847" s="120"/>
      <c r="QLS847" s="120"/>
      <c r="QLT847" s="120"/>
      <c r="QLU847" s="120"/>
      <c r="QLV847" s="120"/>
      <c r="QLW847" s="120"/>
      <c r="QLX847" s="120"/>
      <c r="QLY847" s="120"/>
      <c r="QLZ847" s="120"/>
      <c r="QMA847" s="120"/>
      <c r="QMB847" s="120"/>
      <c r="QMC847" s="120"/>
      <c r="QMD847" s="120"/>
      <c r="QME847" s="120"/>
      <c r="QMF847" s="120"/>
      <c r="QMG847" s="120"/>
      <c r="QMH847" s="120"/>
      <c r="QMI847" s="120"/>
      <c r="QMJ847" s="120"/>
      <c r="QMK847" s="120"/>
      <c r="QML847" s="120"/>
      <c r="QMM847" s="120"/>
      <c r="QMN847" s="120"/>
      <c r="QMO847" s="120"/>
      <c r="QMP847" s="120"/>
      <c r="QMQ847" s="120"/>
      <c r="QMR847" s="120"/>
      <c r="QMS847" s="120"/>
      <c r="QMT847" s="120"/>
      <c r="QMU847" s="120"/>
      <c r="QMV847" s="120"/>
      <c r="QMW847" s="120"/>
      <c r="QMX847" s="120"/>
      <c r="QMY847" s="120"/>
      <c r="QMZ847" s="120"/>
      <c r="QNA847" s="120"/>
      <c r="QNB847" s="120"/>
      <c r="QNC847" s="120"/>
      <c r="QND847" s="120"/>
      <c r="QNE847" s="120"/>
      <c r="QNF847" s="120"/>
      <c r="QNG847" s="120"/>
      <c r="QNH847" s="120"/>
      <c r="QNI847" s="120"/>
      <c r="QNJ847" s="120"/>
      <c r="QNK847" s="120"/>
      <c r="QNL847" s="120"/>
      <c r="QNM847" s="120"/>
      <c r="QNN847" s="120"/>
      <c r="QNO847" s="120"/>
      <c r="QNP847" s="120"/>
      <c r="QNQ847" s="120"/>
      <c r="QNR847" s="120"/>
      <c r="QNS847" s="120"/>
      <c r="QNT847" s="120"/>
      <c r="QNU847" s="120"/>
      <c r="QNV847" s="120"/>
      <c r="QNW847" s="120"/>
      <c r="QNX847" s="120"/>
      <c r="QNY847" s="120"/>
      <c r="QNZ847" s="120"/>
      <c r="QOA847" s="120"/>
      <c r="QOB847" s="120"/>
      <c r="QOC847" s="120"/>
      <c r="QOD847" s="120"/>
      <c r="QOE847" s="120"/>
      <c r="QOF847" s="120"/>
      <c r="QOG847" s="120"/>
      <c r="QOH847" s="120"/>
      <c r="QOI847" s="120"/>
      <c r="QOJ847" s="120"/>
      <c r="QOK847" s="120"/>
      <c r="QOL847" s="120"/>
      <c r="QOM847" s="120"/>
      <c r="QON847" s="120"/>
      <c r="QOO847" s="120"/>
      <c r="QOP847" s="120"/>
      <c r="QOQ847" s="120"/>
      <c r="QOR847" s="120"/>
      <c r="QOS847" s="120"/>
      <c r="QOT847" s="120"/>
      <c r="QOU847" s="120"/>
      <c r="QOV847" s="120"/>
      <c r="QOW847" s="120"/>
      <c r="QOX847" s="120"/>
      <c r="QOY847" s="120"/>
      <c r="QOZ847" s="120"/>
      <c r="QPA847" s="120"/>
      <c r="QPB847" s="120"/>
      <c r="QPC847" s="120"/>
      <c r="QPD847" s="120"/>
      <c r="QPE847" s="120"/>
      <c r="QPF847" s="120"/>
      <c r="QPG847" s="120"/>
      <c r="QPH847" s="120"/>
      <c r="QPI847" s="120"/>
      <c r="QPJ847" s="120"/>
      <c r="QPK847" s="120"/>
      <c r="QPL847" s="120"/>
      <c r="QPM847" s="120"/>
      <c r="QPN847" s="120"/>
      <c r="QPO847" s="120"/>
      <c r="QPP847" s="120"/>
      <c r="QPQ847" s="120"/>
      <c r="QPR847" s="120"/>
      <c r="QPS847" s="120"/>
      <c r="QPT847" s="120"/>
      <c r="QPU847" s="120"/>
      <c r="QPV847" s="120"/>
      <c r="QPW847" s="120"/>
      <c r="QPX847" s="120"/>
      <c r="QPY847" s="120"/>
      <c r="QPZ847" s="120"/>
      <c r="QQA847" s="120"/>
      <c r="QQB847" s="120"/>
      <c r="QQC847" s="120"/>
      <c r="QQD847" s="120"/>
      <c r="QQE847" s="120"/>
      <c r="QQF847" s="120"/>
      <c r="QQG847" s="120"/>
      <c r="QQH847" s="120"/>
      <c r="QQI847" s="120"/>
      <c r="QQJ847" s="120"/>
      <c r="QQK847" s="120"/>
      <c r="QQL847" s="120"/>
      <c r="QQM847" s="120"/>
      <c r="QQN847" s="120"/>
      <c r="QQO847" s="120"/>
      <c r="QQP847" s="120"/>
      <c r="QQQ847" s="120"/>
      <c r="QQR847" s="120"/>
      <c r="QQS847" s="120"/>
      <c r="QQT847" s="120"/>
      <c r="QQU847" s="120"/>
      <c r="QQV847" s="120"/>
      <c r="QQW847" s="120"/>
      <c r="QQX847" s="120"/>
      <c r="QQY847" s="120"/>
      <c r="QQZ847" s="120"/>
      <c r="QRA847" s="120"/>
      <c r="QRB847" s="120"/>
      <c r="QRC847" s="120"/>
      <c r="QRD847" s="120"/>
      <c r="QRE847" s="120"/>
      <c r="QRF847" s="120"/>
      <c r="QRG847" s="120"/>
      <c r="QRH847" s="120"/>
      <c r="QRI847" s="120"/>
      <c r="QRJ847" s="120"/>
      <c r="QRK847" s="120"/>
      <c r="QRL847" s="120"/>
      <c r="QRM847" s="120"/>
      <c r="QRN847" s="120"/>
      <c r="QRO847" s="120"/>
      <c r="QRP847" s="120"/>
      <c r="QRQ847" s="120"/>
      <c r="QRR847" s="120"/>
      <c r="QRS847" s="120"/>
      <c r="QRT847" s="120"/>
      <c r="QRU847" s="120"/>
      <c r="QRV847" s="120"/>
      <c r="QRW847" s="120"/>
      <c r="QRX847" s="120"/>
      <c r="QRY847" s="120"/>
      <c r="QRZ847" s="120"/>
      <c r="QSA847" s="120"/>
      <c r="QSB847" s="120"/>
      <c r="QSC847" s="120"/>
      <c r="QSD847" s="120"/>
      <c r="QSE847" s="120"/>
      <c r="QSF847" s="120"/>
      <c r="QSG847" s="120"/>
      <c r="QSH847" s="120"/>
      <c r="QSI847" s="120"/>
      <c r="QSJ847" s="120"/>
      <c r="QSK847" s="120"/>
      <c r="QSL847" s="120"/>
      <c r="QSM847" s="120"/>
      <c r="QSN847" s="120"/>
      <c r="QSO847" s="120"/>
      <c r="QSP847" s="120"/>
      <c r="QSQ847" s="120"/>
      <c r="QSR847" s="120"/>
      <c r="QSS847" s="120"/>
      <c r="QST847" s="120"/>
      <c r="QSU847" s="120"/>
      <c r="QSV847" s="120"/>
      <c r="QSW847" s="120"/>
      <c r="QSX847" s="120"/>
      <c r="QSY847" s="120"/>
      <c r="QSZ847" s="120"/>
      <c r="QTA847" s="120"/>
      <c r="QTB847" s="120"/>
      <c r="QTC847" s="120"/>
      <c r="QTD847" s="120"/>
      <c r="QTE847" s="120"/>
      <c r="QTF847" s="120"/>
      <c r="QTG847" s="120"/>
      <c r="QTH847" s="120"/>
      <c r="QTI847" s="120"/>
      <c r="QTJ847" s="120"/>
      <c r="QTK847" s="120"/>
      <c r="QTL847" s="120"/>
      <c r="QTM847" s="120"/>
      <c r="QTN847" s="120"/>
      <c r="QTO847" s="120"/>
      <c r="QTP847" s="120"/>
      <c r="QTQ847" s="120"/>
      <c r="QTR847" s="120"/>
      <c r="QTS847" s="120"/>
      <c r="QTT847" s="120"/>
      <c r="QTU847" s="120"/>
      <c r="QTV847" s="120"/>
      <c r="QTW847" s="120"/>
      <c r="QTX847" s="120"/>
      <c r="QTY847" s="120"/>
      <c r="QTZ847" s="120"/>
      <c r="QUA847" s="120"/>
      <c r="QUB847" s="120"/>
      <c r="QUC847" s="120"/>
      <c r="QUD847" s="120"/>
      <c r="QUE847" s="120"/>
      <c r="QUF847" s="120"/>
      <c r="QUG847" s="120"/>
      <c r="QUH847" s="120"/>
      <c r="QUI847" s="120"/>
      <c r="QUJ847" s="120"/>
      <c r="QUK847" s="120"/>
      <c r="QUL847" s="120"/>
      <c r="QUM847" s="120"/>
      <c r="QUN847" s="120"/>
      <c r="QUO847" s="120"/>
      <c r="QUP847" s="120"/>
      <c r="QUQ847" s="120"/>
      <c r="QUR847" s="120"/>
      <c r="QUS847" s="120"/>
      <c r="QUT847" s="120"/>
      <c r="QUU847" s="120"/>
      <c r="QUV847" s="120"/>
      <c r="QUW847" s="120"/>
      <c r="QUX847" s="120"/>
      <c r="QUY847" s="120"/>
      <c r="QUZ847" s="120"/>
      <c r="QVA847" s="120"/>
      <c r="QVB847" s="120"/>
      <c r="QVC847" s="120"/>
      <c r="QVD847" s="120"/>
      <c r="QVE847" s="120"/>
      <c r="QVF847" s="120"/>
      <c r="QVG847" s="120"/>
      <c r="QVH847" s="120"/>
      <c r="QVI847" s="120"/>
      <c r="QVJ847" s="120"/>
      <c r="QVK847" s="120"/>
      <c r="QVL847" s="120"/>
      <c r="QVM847" s="120"/>
      <c r="QVN847" s="120"/>
      <c r="QVO847" s="120"/>
      <c r="QVP847" s="120"/>
      <c r="QVQ847" s="120"/>
      <c r="QVR847" s="120"/>
      <c r="QVS847" s="120"/>
      <c r="QVT847" s="120"/>
      <c r="QVU847" s="120"/>
      <c r="QVV847" s="120"/>
      <c r="QVW847" s="120"/>
      <c r="QVX847" s="120"/>
      <c r="QVY847" s="120"/>
      <c r="QVZ847" s="120"/>
      <c r="QWA847" s="120"/>
      <c r="QWB847" s="120"/>
      <c r="QWC847" s="120"/>
      <c r="QWD847" s="120"/>
      <c r="QWE847" s="120"/>
      <c r="QWF847" s="120"/>
      <c r="QWG847" s="120"/>
      <c r="QWH847" s="120"/>
      <c r="QWI847" s="120"/>
      <c r="QWJ847" s="120"/>
      <c r="QWK847" s="120"/>
      <c r="QWL847" s="120"/>
      <c r="QWM847" s="120"/>
      <c r="QWN847" s="120"/>
      <c r="QWO847" s="120"/>
      <c r="QWP847" s="120"/>
      <c r="QWQ847" s="120"/>
      <c r="QWR847" s="120"/>
      <c r="QWS847" s="120"/>
      <c r="QWT847" s="120"/>
      <c r="QWU847" s="120"/>
      <c r="QWV847" s="120"/>
      <c r="QWW847" s="120"/>
      <c r="QWX847" s="120"/>
      <c r="QWY847" s="120"/>
      <c r="QWZ847" s="120"/>
      <c r="QXA847" s="120"/>
      <c r="QXB847" s="120"/>
      <c r="QXC847" s="120"/>
      <c r="QXD847" s="120"/>
      <c r="QXE847" s="120"/>
      <c r="QXF847" s="120"/>
      <c r="QXG847" s="120"/>
      <c r="QXH847" s="120"/>
      <c r="QXI847" s="120"/>
      <c r="QXJ847" s="120"/>
      <c r="QXK847" s="120"/>
      <c r="QXL847" s="120"/>
      <c r="QXM847" s="120"/>
      <c r="QXN847" s="120"/>
      <c r="QXO847" s="120"/>
      <c r="QXP847" s="120"/>
      <c r="QXQ847" s="120"/>
      <c r="QXR847" s="120"/>
      <c r="QXS847" s="120"/>
      <c r="QXT847" s="120"/>
      <c r="QXU847" s="120"/>
      <c r="QXV847" s="120"/>
      <c r="QXW847" s="120"/>
      <c r="QXX847" s="120"/>
      <c r="QXY847" s="120"/>
      <c r="QXZ847" s="120"/>
      <c r="QYA847" s="120"/>
      <c r="QYB847" s="120"/>
      <c r="QYC847" s="120"/>
      <c r="QYD847" s="120"/>
      <c r="QYE847" s="120"/>
      <c r="QYF847" s="120"/>
      <c r="QYG847" s="120"/>
      <c r="QYH847" s="120"/>
      <c r="QYI847" s="120"/>
      <c r="QYJ847" s="120"/>
      <c r="QYK847" s="120"/>
      <c r="QYL847" s="120"/>
      <c r="QYM847" s="120"/>
      <c r="QYN847" s="120"/>
      <c r="QYO847" s="120"/>
      <c r="QYP847" s="120"/>
      <c r="QYQ847" s="120"/>
      <c r="QYR847" s="120"/>
      <c r="QYS847" s="120"/>
      <c r="QYT847" s="120"/>
      <c r="QYU847" s="120"/>
      <c r="QYV847" s="120"/>
      <c r="QYW847" s="120"/>
      <c r="QYX847" s="120"/>
      <c r="QYY847" s="120"/>
      <c r="QYZ847" s="120"/>
      <c r="QZA847" s="120"/>
      <c r="QZB847" s="120"/>
      <c r="QZC847" s="120"/>
      <c r="QZD847" s="120"/>
      <c r="QZE847" s="120"/>
      <c r="QZF847" s="120"/>
      <c r="QZG847" s="120"/>
      <c r="QZH847" s="120"/>
      <c r="QZI847" s="120"/>
      <c r="QZJ847" s="120"/>
      <c r="QZK847" s="120"/>
      <c r="QZL847" s="120"/>
      <c r="QZM847" s="120"/>
      <c r="QZN847" s="120"/>
      <c r="QZO847" s="120"/>
      <c r="QZP847" s="120"/>
      <c r="QZQ847" s="120"/>
      <c r="QZR847" s="120"/>
      <c r="QZS847" s="120"/>
      <c r="QZT847" s="120"/>
      <c r="QZU847" s="120"/>
      <c r="QZV847" s="120"/>
      <c r="QZW847" s="120"/>
      <c r="QZX847" s="120"/>
      <c r="QZY847" s="120"/>
      <c r="QZZ847" s="120"/>
      <c r="RAA847" s="120"/>
      <c r="RAB847" s="120"/>
      <c r="RAC847" s="120"/>
      <c r="RAD847" s="120"/>
      <c r="RAE847" s="120"/>
      <c r="RAF847" s="120"/>
      <c r="RAG847" s="120"/>
      <c r="RAH847" s="120"/>
      <c r="RAI847" s="120"/>
      <c r="RAJ847" s="120"/>
      <c r="RAK847" s="120"/>
      <c r="RAL847" s="120"/>
      <c r="RAM847" s="120"/>
      <c r="RAN847" s="120"/>
      <c r="RAO847" s="120"/>
      <c r="RAP847" s="120"/>
      <c r="RAQ847" s="120"/>
      <c r="RAR847" s="120"/>
      <c r="RAS847" s="120"/>
      <c r="RAT847" s="120"/>
      <c r="RAU847" s="120"/>
      <c r="RAV847" s="120"/>
      <c r="RAW847" s="120"/>
      <c r="RAX847" s="120"/>
      <c r="RAY847" s="120"/>
      <c r="RAZ847" s="120"/>
      <c r="RBA847" s="120"/>
      <c r="RBB847" s="120"/>
      <c r="RBC847" s="120"/>
      <c r="RBD847" s="120"/>
      <c r="RBE847" s="120"/>
      <c r="RBF847" s="120"/>
      <c r="RBG847" s="120"/>
      <c r="RBH847" s="120"/>
      <c r="RBI847" s="120"/>
      <c r="RBJ847" s="120"/>
      <c r="RBK847" s="120"/>
      <c r="RBL847" s="120"/>
      <c r="RBM847" s="120"/>
      <c r="RBN847" s="120"/>
      <c r="RBO847" s="120"/>
      <c r="RBP847" s="120"/>
      <c r="RBQ847" s="120"/>
      <c r="RBR847" s="120"/>
      <c r="RBS847" s="120"/>
      <c r="RBT847" s="120"/>
      <c r="RBU847" s="120"/>
      <c r="RBV847" s="120"/>
      <c r="RBW847" s="120"/>
      <c r="RBX847" s="120"/>
      <c r="RBY847" s="120"/>
      <c r="RBZ847" s="120"/>
      <c r="RCA847" s="120"/>
      <c r="RCB847" s="120"/>
      <c r="RCC847" s="120"/>
      <c r="RCD847" s="120"/>
      <c r="RCE847" s="120"/>
      <c r="RCF847" s="120"/>
      <c r="RCG847" s="120"/>
      <c r="RCH847" s="120"/>
      <c r="RCI847" s="120"/>
      <c r="RCJ847" s="120"/>
      <c r="RCK847" s="120"/>
      <c r="RCL847" s="120"/>
      <c r="RCM847" s="120"/>
      <c r="RCN847" s="120"/>
      <c r="RCO847" s="120"/>
      <c r="RCP847" s="120"/>
      <c r="RCQ847" s="120"/>
      <c r="RCR847" s="120"/>
      <c r="RCS847" s="120"/>
      <c r="RCT847" s="120"/>
      <c r="RCU847" s="120"/>
      <c r="RCV847" s="120"/>
      <c r="RCW847" s="120"/>
      <c r="RCX847" s="120"/>
      <c r="RCY847" s="120"/>
      <c r="RCZ847" s="120"/>
      <c r="RDA847" s="120"/>
      <c r="RDB847" s="120"/>
      <c r="RDC847" s="120"/>
      <c r="RDD847" s="120"/>
      <c r="RDE847" s="120"/>
      <c r="RDF847" s="120"/>
      <c r="RDG847" s="120"/>
      <c r="RDH847" s="120"/>
      <c r="RDI847" s="120"/>
      <c r="RDJ847" s="120"/>
      <c r="RDK847" s="120"/>
      <c r="RDL847" s="120"/>
      <c r="RDM847" s="120"/>
      <c r="RDN847" s="120"/>
      <c r="RDO847" s="120"/>
      <c r="RDP847" s="120"/>
      <c r="RDQ847" s="120"/>
      <c r="RDR847" s="120"/>
      <c r="RDS847" s="120"/>
      <c r="RDT847" s="120"/>
      <c r="RDU847" s="120"/>
      <c r="RDV847" s="120"/>
      <c r="RDW847" s="120"/>
      <c r="RDX847" s="120"/>
      <c r="RDY847" s="120"/>
      <c r="RDZ847" s="120"/>
      <c r="REA847" s="120"/>
      <c r="REB847" s="120"/>
      <c r="REC847" s="120"/>
      <c r="RED847" s="120"/>
      <c r="REE847" s="120"/>
      <c r="REF847" s="120"/>
      <c r="REG847" s="120"/>
      <c r="REH847" s="120"/>
      <c r="REI847" s="120"/>
      <c r="REJ847" s="120"/>
      <c r="REK847" s="120"/>
      <c r="REL847" s="120"/>
      <c r="REM847" s="120"/>
      <c r="REN847" s="120"/>
      <c r="REO847" s="120"/>
      <c r="REP847" s="120"/>
      <c r="REQ847" s="120"/>
      <c r="RER847" s="120"/>
      <c r="RES847" s="120"/>
      <c r="RET847" s="120"/>
      <c r="REU847" s="120"/>
      <c r="REV847" s="120"/>
      <c r="REW847" s="120"/>
      <c r="REX847" s="120"/>
      <c r="REY847" s="120"/>
      <c r="REZ847" s="120"/>
      <c r="RFA847" s="120"/>
      <c r="RFB847" s="120"/>
      <c r="RFC847" s="120"/>
      <c r="RFD847" s="120"/>
      <c r="RFE847" s="120"/>
      <c r="RFF847" s="120"/>
      <c r="RFG847" s="120"/>
      <c r="RFH847" s="120"/>
      <c r="RFI847" s="120"/>
      <c r="RFJ847" s="120"/>
      <c r="RFK847" s="120"/>
      <c r="RFL847" s="120"/>
      <c r="RFM847" s="120"/>
      <c r="RFN847" s="120"/>
      <c r="RFO847" s="120"/>
      <c r="RFP847" s="120"/>
      <c r="RFQ847" s="120"/>
      <c r="RFR847" s="120"/>
      <c r="RFS847" s="120"/>
      <c r="RFT847" s="120"/>
      <c r="RFU847" s="120"/>
      <c r="RFV847" s="120"/>
      <c r="RFW847" s="120"/>
      <c r="RFX847" s="120"/>
      <c r="RFY847" s="120"/>
      <c r="RFZ847" s="120"/>
      <c r="RGA847" s="120"/>
      <c r="RGB847" s="120"/>
      <c r="RGC847" s="120"/>
      <c r="RGD847" s="120"/>
      <c r="RGE847" s="120"/>
      <c r="RGF847" s="120"/>
      <c r="RGG847" s="120"/>
      <c r="RGH847" s="120"/>
      <c r="RGI847" s="120"/>
      <c r="RGJ847" s="120"/>
      <c r="RGK847" s="120"/>
      <c r="RGL847" s="120"/>
      <c r="RGM847" s="120"/>
      <c r="RGN847" s="120"/>
      <c r="RGO847" s="120"/>
      <c r="RGP847" s="120"/>
      <c r="RGQ847" s="120"/>
      <c r="RGR847" s="120"/>
      <c r="RGS847" s="120"/>
      <c r="RGT847" s="120"/>
      <c r="RGU847" s="120"/>
      <c r="RGV847" s="120"/>
      <c r="RGW847" s="120"/>
      <c r="RGX847" s="120"/>
      <c r="RGY847" s="120"/>
      <c r="RGZ847" s="120"/>
      <c r="RHA847" s="120"/>
      <c r="RHB847" s="120"/>
      <c r="RHC847" s="120"/>
      <c r="RHD847" s="120"/>
      <c r="RHE847" s="120"/>
      <c r="RHF847" s="120"/>
      <c r="RHG847" s="120"/>
      <c r="RHH847" s="120"/>
      <c r="RHI847" s="120"/>
      <c r="RHJ847" s="120"/>
      <c r="RHK847" s="120"/>
      <c r="RHL847" s="120"/>
      <c r="RHM847" s="120"/>
      <c r="RHN847" s="120"/>
      <c r="RHO847" s="120"/>
      <c r="RHP847" s="120"/>
      <c r="RHQ847" s="120"/>
      <c r="RHR847" s="120"/>
      <c r="RHS847" s="120"/>
      <c r="RHT847" s="120"/>
      <c r="RHU847" s="120"/>
      <c r="RHV847" s="120"/>
      <c r="RHW847" s="120"/>
      <c r="RHX847" s="120"/>
      <c r="RHY847" s="120"/>
      <c r="RHZ847" s="120"/>
      <c r="RIA847" s="120"/>
      <c r="RIB847" s="120"/>
      <c r="RIC847" s="120"/>
      <c r="RID847" s="120"/>
      <c r="RIE847" s="120"/>
      <c r="RIF847" s="120"/>
      <c r="RIG847" s="120"/>
      <c r="RIH847" s="120"/>
      <c r="RII847" s="120"/>
      <c r="RIJ847" s="120"/>
      <c r="RIK847" s="120"/>
      <c r="RIL847" s="120"/>
      <c r="RIM847" s="120"/>
      <c r="RIN847" s="120"/>
      <c r="RIO847" s="120"/>
      <c r="RIP847" s="120"/>
      <c r="RIQ847" s="120"/>
      <c r="RIR847" s="120"/>
      <c r="RIS847" s="120"/>
      <c r="RIT847" s="120"/>
      <c r="RIU847" s="120"/>
      <c r="RIV847" s="120"/>
      <c r="RIW847" s="120"/>
      <c r="RIX847" s="120"/>
      <c r="RIY847" s="120"/>
      <c r="RIZ847" s="120"/>
      <c r="RJA847" s="120"/>
      <c r="RJB847" s="120"/>
      <c r="RJC847" s="120"/>
      <c r="RJD847" s="120"/>
      <c r="RJE847" s="120"/>
      <c r="RJF847" s="120"/>
      <c r="RJG847" s="120"/>
      <c r="RJH847" s="120"/>
      <c r="RJI847" s="120"/>
      <c r="RJJ847" s="120"/>
      <c r="RJK847" s="120"/>
      <c r="RJL847" s="120"/>
      <c r="RJM847" s="120"/>
      <c r="RJN847" s="120"/>
      <c r="RJO847" s="120"/>
      <c r="RJP847" s="120"/>
      <c r="RJQ847" s="120"/>
      <c r="RJR847" s="120"/>
      <c r="RJS847" s="120"/>
      <c r="RJT847" s="120"/>
      <c r="RJU847" s="120"/>
      <c r="RJV847" s="120"/>
      <c r="RJW847" s="120"/>
      <c r="RJX847" s="120"/>
      <c r="RJY847" s="120"/>
      <c r="RJZ847" s="120"/>
      <c r="RKA847" s="120"/>
      <c r="RKB847" s="120"/>
      <c r="RKC847" s="120"/>
      <c r="RKD847" s="120"/>
      <c r="RKE847" s="120"/>
      <c r="RKF847" s="120"/>
      <c r="RKG847" s="120"/>
      <c r="RKH847" s="120"/>
      <c r="RKI847" s="120"/>
      <c r="RKJ847" s="120"/>
      <c r="RKK847" s="120"/>
      <c r="RKL847" s="120"/>
      <c r="RKM847" s="120"/>
      <c r="RKN847" s="120"/>
      <c r="RKO847" s="120"/>
      <c r="RKP847" s="120"/>
      <c r="RKQ847" s="120"/>
      <c r="RKR847" s="120"/>
      <c r="RKS847" s="120"/>
      <c r="RKT847" s="120"/>
      <c r="RKU847" s="120"/>
      <c r="RKV847" s="120"/>
      <c r="RKW847" s="120"/>
      <c r="RKX847" s="120"/>
      <c r="RKY847" s="120"/>
      <c r="RKZ847" s="120"/>
      <c r="RLA847" s="120"/>
      <c r="RLB847" s="120"/>
      <c r="RLC847" s="120"/>
      <c r="RLD847" s="120"/>
      <c r="RLE847" s="120"/>
      <c r="RLF847" s="120"/>
      <c r="RLG847" s="120"/>
      <c r="RLH847" s="120"/>
      <c r="RLI847" s="120"/>
      <c r="RLJ847" s="120"/>
      <c r="RLK847" s="120"/>
      <c r="RLL847" s="120"/>
      <c r="RLM847" s="120"/>
      <c r="RLN847" s="120"/>
      <c r="RLO847" s="120"/>
      <c r="RLP847" s="120"/>
      <c r="RLQ847" s="120"/>
      <c r="RLR847" s="120"/>
      <c r="RLS847" s="120"/>
      <c r="RLT847" s="120"/>
      <c r="RLU847" s="120"/>
      <c r="RLV847" s="120"/>
      <c r="RLW847" s="120"/>
      <c r="RLX847" s="120"/>
      <c r="RLY847" s="120"/>
      <c r="RLZ847" s="120"/>
      <c r="RMA847" s="120"/>
      <c r="RMB847" s="120"/>
      <c r="RMC847" s="120"/>
      <c r="RMD847" s="120"/>
      <c r="RME847" s="120"/>
      <c r="RMF847" s="120"/>
      <c r="RMG847" s="120"/>
      <c r="RMH847" s="120"/>
      <c r="RMI847" s="120"/>
      <c r="RMJ847" s="120"/>
      <c r="RMK847" s="120"/>
      <c r="RML847" s="120"/>
      <c r="RMM847" s="120"/>
      <c r="RMN847" s="120"/>
      <c r="RMO847" s="120"/>
      <c r="RMP847" s="120"/>
      <c r="RMQ847" s="120"/>
      <c r="RMR847" s="120"/>
      <c r="RMS847" s="120"/>
      <c r="RMT847" s="120"/>
      <c r="RMU847" s="120"/>
      <c r="RMV847" s="120"/>
      <c r="RMW847" s="120"/>
      <c r="RMX847" s="120"/>
      <c r="RMY847" s="120"/>
      <c r="RMZ847" s="120"/>
      <c r="RNA847" s="120"/>
      <c r="RNB847" s="120"/>
      <c r="RNC847" s="120"/>
      <c r="RND847" s="120"/>
      <c r="RNE847" s="120"/>
      <c r="RNF847" s="120"/>
      <c r="RNG847" s="120"/>
      <c r="RNH847" s="120"/>
      <c r="RNI847" s="120"/>
      <c r="RNJ847" s="120"/>
      <c r="RNK847" s="120"/>
      <c r="RNL847" s="120"/>
      <c r="RNM847" s="120"/>
      <c r="RNN847" s="120"/>
      <c r="RNO847" s="120"/>
      <c r="RNP847" s="120"/>
      <c r="RNQ847" s="120"/>
      <c r="RNR847" s="120"/>
      <c r="RNS847" s="120"/>
      <c r="RNT847" s="120"/>
      <c r="RNU847" s="120"/>
      <c r="RNV847" s="120"/>
      <c r="RNW847" s="120"/>
      <c r="RNX847" s="120"/>
      <c r="RNY847" s="120"/>
      <c r="RNZ847" s="120"/>
      <c r="ROA847" s="120"/>
      <c r="ROB847" s="120"/>
      <c r="ROC847" s="120"/>
      <c r="ROD847" s="120"/>
      <c r="ROE847" s="120"/>
      <c r="ROF847" s="120"/>
      <c r="ROG847" s="120"/>
      <c r="ROH847" s="120"/>
      <c r="ROI847" s="120"/>
      <c r="ROJ847" s="120"/>
      <c r="ROK847" s="120"/>
      <c r="ROL847" s="120"/>
      <c r="ROM847" s="120"/>
      <c r="RON847" s="120"/>
      <c r="ROO847" s="120"/>
      <c r="ROP847" s="120"/>
      <c r="ROQ847" s="120"/>
      <c r="ROR847" s="120"/>
      <c r="ROS847" s="120"/>
      <c r="ROT847" s="120"/>
      <c r="ROU847" s="120"/>
      <c r="ROV847" s="120"/>
      <c r="ROW847" s="120"/>
      <c r="ROX847" s="120"/>
      <c r="ROY847" s="120"/>
      <c r="ROZ847" s="120"/>
      <c r="RPA847" s="120"/>
      <c r="RPB847" s="120"/>
      <c r="RPC847" s="120"/>
      <c r="RPD847" s="120"/>
      <c r="RPE847" s="120"/>
      <c r="RPF847" s="120"/>
      <c r="RPG847" s="120"/>
      <c r="RPH847" s="120"/>
      <c r="RPI847" s="120"/>
      <c r="RPJ847" s="120"/>
      <c r="RPK847" s="120"/>
      <c r="RPL847" s="120"/>
      <c r="RPM847" s="120"/>
      <c r="RPN847" s="120"/>
      <c r="RPO847" s="120"/>
      <c r="RPP847" s="120"/>
      <c r="RPQ847" s="120"/>
      <c r="RPR847" s="120"/>
      <c r="RPS847" s="120"/>
      <c r="RPT847" s="120"/>
      <c r="RPU847" s="120"/>
      <c r="RPV847" s="120"/>
      <c r="RPW847" s="120"/>
      <c r="RPX847" s="120"/>
      <c r="RPY847" s="120"/>
      <c r="RPZ847" s="120"/>
      <c r="RQA847" s="120"/>
      <c r="RQB847" s="120"/>
      <c r="RQC847" s="120"/>
      <c r="RQD847" s="120"/>
      <c r="RQE847" s="120"/>
      <c r="RQF847" s="120"/>
      <c r="RQG847" s="120"/>
      <c r="RQH847" s="120"/>
      <c r="RQI847" s="120"/>
      <c r="RQJ847" s="120"/>
      <c r="RQK847" s="120"/>
      <c r="RQL847" s="120"/>
      <c r="RQM847" s="120"/>
      <c r="RQN847" s="120"/>
      <c r="RQO847" s="120"/>
      <c r="RQP847" s="120"/>
      <c r="RQQ847" s="120"/>
      <c r="RQR847" s="120"/>
      <c r="RQS847" s="120"/>
      <c r="RQT847" s="120"/>
      <c r="RQU847" s="120"/>
      <c r="RQV847" s="120"/>
      <c r="RQW847" s="120"/>
      <c r="RQX847" s="120"/>
      <c r="RQY847" s="120"/>
      <c r="RQZ847" s="120"/>
      <c r="RRA847" s="120"/>
      <c r="RRB847" s="120"/>
      <c r="RRC847" s="120"/>
      <c r="RRD847" s="120"/>
      <c r="RRE847" s="120"/>
      <c r="RRF847" s="120"/>
      <c r="RRG847" s="120"/>
      <c r="RRH847" s="120"/>
      <c r="RRI847" s="120"/>
      <c r="RRJ847" s="120"/>
      <c r="RRK847" s="120"/>
      <c r="RRL847" s="120"/>
      <c r="RRM847" s="120"/>
      <c r="RRN847" s="120"/>
      <c r="RRO847" s="120"/>
      <c r="RRP847" s="120"/>
      <c r="RRQ847" s="120"/>
      <c r="RRR847" s="120"/>
      <c r="RRS847" s="120"/>
      <c r="RRT847" s="120"/>
      <c r="RRU847" s="120"/>
      <c r="RRV847" s="120"/>
      <c r="RRW847" s="120"/>
      <c r="RRX847" s="120"/>
      <c r="RRY847" s="120"/>
      <c r="RRZ847" s="120"/>
      <c r="RSA847" s="120"/>
      <c r="RSB847" s="120"/>
      <c r="RSC847" s="120"/>
      <c r="RSD847" s="120"/>
      <c r="RSE847" s="120"/>
      <c r="RSF847" s="120"/>
      <c r="RSG847" s="120"/>
      <c r="RSH847" s="120"/>
      <c r="RSI847" s="120"/>
      <c r="RSJ847" s="120"/>
      <c r="RSK847" s="120"/>
      <c r="RSL847" s="120"/>
      <c r="RSM847" s="120"/>
      <c r="RSN847" s="120"/>
      <c r="RSO847" s="120"/>
      <c r="RSP847" s="120"/>
      <c r="RSQ847" s="120"/>
      <c r="RSR847" s="120"/>
      <c r="RSS847" s="120"/>
      <c r="RST847" s="120"/>
      <c r="RSU847" s="120"/>
      <c r="RSV847" s="120"/>
      <c r="RSW847" s="120"/>
      <c r="RSX847" s="120"/>
      <c r="RSY847" s="120"/>
      <c r="RSZ847" s="120"/>
      <c r="RTA847" s="120"/>
      <c r="RTB847" s="120"/>
      <c r="RTC847" s="120"/>
      <c r="RTD847" s="120"/>
      <c r="RTE847" s="120"/>
      <c r="RTF847" s="120"/>
      <c r="RTG847" s="120"/>
      <c r="RTH847" s="120"/>
      <c r="RTI847" s="120"/>
      <c r="RTJ847" s="120"/>
      <c r="RTK847" s="120"/>
      <c r="RTL847" s="120"/>
      <c r="RTM847" s="120"/>
      <c r="RTN847" s="120"/>
      <c r="RTO847" s="120"/>
      <c r="RTP847" s="120"/>
      <c r="RTQ847" s="120"/>
      <c r="RTR847" s="120"/>
      <c r="RTS847" s="120"/>
      <c r="RTT847" s="120"/>
      <c r="RTU847" s="120"/>
      <c r="RTV847" s="120"/>
      <c r="RTW847" s="120"/>
      <c r="RTX847" s="120"/>
      <c r="RTY847" s="120"/>
      <c r="RTZ847" s="120"/>
      <c r="RUA847" s="120"/>
      <c r="RUB847" s="120"/>
      <c r="RUC847" s="120"/>
      <c r="RUD847" s="120"/>
      <c r="RUE847" s="120"/>
      <c r="RUF847" s="120"/>
      <c r="RUG847" s="120"/>
      <c r="RUH847" s="120"/>
      <c r="RUI847" s="120"/>
      <c r="RUJ847" s="120"/>
      <c r="RUK847" s="120"/>
      <c r="RUL847" s="120"/>
      <c r="RUM847" s="120"/>
      <c r="RUN847" s="120"/>
      <c r="RUO847" s="120"/>
      <c r="RUP847" s="120"/>
      <c r="RUQ847" s="120"/>
      <c r="RUR847" s="120"/>
      <c r="RUS847" s="120"/>
      <c r="RUT847" s="120"/>
      <c r="RUU847" s="120"/>
      <c r="RUV847" s="120"/>
      <c r="RUW847" s="120"/>
      <c r="RUX847" s="120"/>
      <c r="RUY847" s="120"/>
      <c r="RUZ847" s="120"/>
      <c r="RVA847" s="120"/>
      <c r="RVB847" s="120"/>
      <c r="RVC847" s="120"/>
      <c r="RVD847" s="120"/>
      <c r="RVE847" s="120"/>
      <c r="RVF847" s="120"/>
      <c r="RVG847" s="120"/>
      <c r="RVH847" s="120"/>
      <c r="RVI847" s="120"/>
      <c r="RVJ847" s="120"/>
      <c r="RVK847" s="120"/>
      <c r="RVL847" s="120"/>
      <c r="RVM847" s="120"/>
      <c r="RVN847" s="120"/>
      <c r="RVO847" s="120"/>
      <c r="RVP847" s="120"/>
      <c r="RVQ847" s="120"/>
      <c r="RVR847" s="120"/>
      <c r="RVS847" s="120"/>
      <c r="RVT847" s="120"/>
      <c r="RVU847" s="120"/>
      <c r="RVV847" s="120"/>
      <c r="RVW847" s="120"/>
      <c r="RVX847" s="120"/>
      <c r="RVY847" s="120"/>
      <c r="RVZ847" s="120"/>
      <c r="RWA847" s="120"/>
      <c r="RWB847" s="120"/>
      <c r="RWC847" s="120"/>
      <c r="RWD847" s="120"/>
      <c r="RWE847" s="120"/>
      <c r="RWF847" s="120"/>
      <c r="RWG847" s="120"/>
      <c r="RWH847" s="120"/>
      <c r="RWI847" s="120"/>
      <c r="RWJ847" s="120"/>
      <c r="RWK847" s="120"/>
      <c r="RWL847" s="120"/>
      <c r="RWM847" s="120"/>
      <c r="RWN847" s="120"/>
      <c r="RWO847" s="120"/>
      <c r="RWP847" s="120"/>
      <c r="RWQ847" s="120"/>
      <c r="RWR847" s="120"/>
      <c r="RWS847" s="120"/>
      <c r="RWT847" s="120"/>
      <c r="RWU847" s="120"/>
      <c r="RWV847" s="120"/>
      <c r="RWW847" s="120"/>
      <c r="RWX847" s="120"/>
      <c r="RWY847" s="120"/>
      <c r="RWZ847" s="120"/>
      <c r="RXA847" s="120"/>
      <c r="RXB847" s="120"/>
      <c r="RXC847" s="120"/>
      <c r="RXD847" s="120"/>
      <c r="RXE847" s="120"/>
      <c r="RXF847" s="120"/>
      <c r="RXG847" s="120"/>
      <c r="RXH847" s="120"/>
      <c r="RXI847" s="120"/>
      <c r="RXJ847" s="120"/>
      <c r="RXK847" s="120"/>
      <c r="RXL847" s="120"/>
      <c r="RXM847" s="120"/>
      <c r="RXN847" s="120"/>
      <c r="RXO847" s="120"/>
      <c r="RXP847" s="120"/>
      <c r="RXQ847" s="120"/>
      <c r="RXR847" s="120"/>
      <c r="RXS847" s="120"/>
      <c r="RXT847" s="120"/>
      <c r="RXU847" s="120"/>
      <c r="RXV847" s="120"/>
      <c r="RXW847" s="120"/>
      <c r="RXX847" s="120"/>
      <c r="RXY847" s="120"/>
      <c r="RXZ847" s="120"/>
      <c r="RYA847" s="120"/>
      <c r="RYB847" s="120"/>
      <c r="RYC847" s="120"/>
      <c r="RYD847" s="120"/>
      <c r="RYE847" s="120"/>
      <c r="RYF847" s="120"/>
      <c r="RYG847" s="120"/>
      <c r="RYH847" s="120"/>
      <c r="RYI847" s="120"/>
      <c r="RYJ847" s="120"/>
      <c r="RYK847" s="120"/>
      <c r="RYL847" s="120"/>
      <c r="RYM847" s="120"/>
      <c r="RYN847" s="120"/>
      <c r="RYO847" s="120"/>
      <c r="RYP847" s="120"/>
      <c r="RYQ847" s="120"/>
      <c r="RYR847" s="120"/>
      <c r="RYS847" s="120"/>
      <c r="RYT847" s="120"/>
      <c r="RYU847" s="120"/>
      <c r="RYV847" s="120"/>
      <c r="RYW847" s="120"/>
      <c r="RYX847" s="120"/>
      <c r="RYY847" s="120"/>
      <c r="RYZ847" s="120"/>
      <c r="RZA847" s="120"/>
      <c r="RZB847" s="120"/>
      <c r="RZC847" s="120"/>
      <c r="RZD847" s="120"/>
      <c r="RZE847" s="120"/>
      <c r="RZF847" s="120"/>
      <c r="RZG847" s="120"/>
      <c r="RZH847" s="120"/>
      <c r="RZI847" s="120"/>
      <c r="RZJ847" s="120"/>
      <c r="RZK847" s="120"/>
      <c r="RZL847" s="120"/>
      <c r="RZM847" s="120"/>
      <c r="RZN847" s="120"/>
      <c r="RZO847" s="120"/>
      <c r="RZP847" s="120"/>
      <c r="RZQ847" s="120"/>
      <c r="RZR847" s="120"/>
      <c r="RZS847" s="120"/>
      <c r="RZT847" s="120"/>
      <c r="RZU847" s="120"/>
      <c r="RZV847" s="120"/>
      <c r="RZW847" s="120"/>
      <c r="RZX847" s="120"/>
      <c r="RZY847" s="120"/>
      <c r="RZZ847" s="120"/>
      <c r="SAA847" s="120"/>
      <c r="SAB847" s="120"/>
      <c r="SAC847" s="120"/>
      <c r="SAD847" s="120"/>
      <c r="SAE847" s="120"/>
      <c r="SAF847" s="120"/>
      <c r="SAG847" s="120"/>
      <c r="SAH847" s="120"/>
      <c r="SAI847" s="120"/>
      <c r="SAJ847" s="120"/>
      <c r="SAK847" s="120"/>
      <c r="SAL847" s="120"/>
      <c r="SAM847" s="120"/>
      <c r="SAN847" s="120"/>
      <c r="SAO847" s="120"/>
      <c r="SAP847" s="120"/>
      <c r="SAQ847" s="120"/>
      <c r="SAR847" s="120"/>
      <c r="SAS847" s="120"/>
      <c r="SAT847" s="120"/>
      <c r="SAU847" s="120"/>
      <c r="SAV847" s="120"/>
      <c r="SAW847" s="120"/>
      <c r="SAX847" s="120"/>
      <c r="SAY847" s="120"/>
      <c r="SAZ847" s="120"/>
      <c r="SBA847" s="120"/>
      <c r="SBB847" s="120"/>
      <c r="SBC847" s="120"/>
      <c r="SBD847" s="120"/>
      <c r="SBE847" s="120"/>
      <c r="SBF847" s="120"/>
      <c r="SBG847" s="120"/>
      <c r="SBH847" s="120"/>
      <c r="SBI847" s="120"/>
      <c r="SBJ847" s="120"/>
      <c r="SBK847" s="120"/>
      <c r="SBL847" s="120"/>
      <c r="SBM847" s="120"/>
      <c r="SBN847" s="120"/>
      <c r="SBO847" s="120"/>
      <c r="SBP847" s="120"/>
      <c r="SBQ847" s="120"/>
      <c r="SBR847" s="120"/>
      <c r="SBS847" s="120"/>
      <c r="SBT847" s="120"/>
      <c r="SBU847" s="120"/>
      <c r="SBV847" s="120"/>
      <c r="SBW847" s="120"/>
      <c r="SBX847" s="120"/>
      <c r="SBY847" s="120"/>
      <c r="SBZ847" s="120"/>
      <c r="SCA847" s="120"/>
      <c r="SCB847" s="120"/>
      <c r="SCC847" s="120"/>
      <c r="SCD847" s="120"/>
      <c r="SCE847" s="120"/>
      <c r="SCF847" s="120"/>
      <c r="SCG847" s="120"/>
      <c r="SCH847" s="120"/>
      <c r="SCI847" s="120"/>
      <c r="SCJ847" s="120"/>
      <c r="SCK847" s="120"/>
      <c r="SCL847" s="120"/>
      <c r="SCM847" s="120"/>
      <c r="SCN847" s="120"/>
      <c r="SCO847" s="120"/>
      <c r="SCP847" s="120"/>
      <c r="SCQ847" s="120"/>
      <c r="SCR847" s="120"/>
      <c r="SCS847" s="120"/>
      <c r="SCT847" s="120"/>
      <c r="SCU847" s="120"/>
      <c r="SCV847" s="120"/>
      <c r="SCW847" s="120"/>
      <c r="SCX847" s="120"/>
      <c r="SCY847" s="120"/>
      <c r="SCZ847" s="120"/>
      <c r="SDA847" s="120"/>
      <c r="SDB847" s="120"/>
      <c r="SDC847" s="120"/>
      <c r="SDD847" s="120"/>
      <c r="SDE847" s="120"/>
      <c r="SDF847" s="120"/>
      <c r="SDG847" s="120"/>
      <c r="SDH847" s="120"/>
      <c r="SDI847" s="120"/>
      <c r="SDJ847" s="120"/>
      <c r="SDK847" s="120"/>
      <c r="SDL847" s="120"/>
      <c r="SDM847" s="120"/>
      <c r="SDN847" s="120"/>
      <c r="SDO847" s="120"/>
      <c r="SDP847" s="120"/>
      <c r="SDQ847" s="120"/>
      <c r="SDR847" s="120"/>
      <c r="SDS847" s="120"/>
      <c r="SDT847" s="120"/>
      <c r="SDU847" s="120"/>
      <c r="SDV847" s="120"/>
      <c r="SDW847" s="120"/>
      <c r="SDX847" s="120"/>
      <c r="SDY847" s="120"/>
      <c r="SDZ847" s="120"/>
      <c r="SEA847" s="120"/>
      <c r="SEB847" s="120"/>
      <c r="SEC847" s="120"/>
      <c r="SED847" s="120"/>
      <c r="SEE847" s="120"/>
      <c r="SEF847" s="120"/>
      <c r="SEG847" s="120"/>
      <c r="SEH847" s="120"/>
      <c r="SEI847" s="120"/>
      <c r="SEJ847" s="120"/>
      <c r="SEK847" s="120"/>
      <c r="SEL847" s="120"/>
      <c r="SEM847" s="120"/>
      <c r="SEN847" s="120"/>
      <c r="SEO847" s="120"/>
      <c r="SEP847" s="120"/>
      <c r="SEQ847" s="120"/>
      <c r="SER847" s="120"/>
      <c r="SES847" s="120"/>
      <c r="SET847" s="120"/>
      <c r="SEU847" s="120"/>
      <c r="SEV847" s="120"/>
      <c r="SEW847" s="120"/>
      <c r="SEX847" s="120"/>
      <c r="SEY847" s="120"/>
      <c r="SEZ847" s="120"/>
      <c r="SFA847" s="120"/>
      <c r="SFB847" s="120"/>
      <c r="SFC847" s="120"/>
      <c r="SFD847" s="120"/>
      <c r="SFE847" s="120"/>
      <c r="SFF847" s="120"/>
      <c r="SFG847" s="120"/>
      <c r="SFH847" s="120"/>
      <c r="SFI847" s="120"/>
      <c r="SFJ847" s="120"/>
      <c r="SFK847" s="120"/>
      <c r="SFL847" s="120"/>
      <c r="SFM847" s="120"/>
      <c r="SFN847" s="120"/>
      <c r="SFO847" s="120"/>
      <c r="SFP847" s="120"/>
      <c r="SFQ847" s="120"/>
      <c r="SFR847" s="120"/>
      <c r="SFS847" s="120"/>
      <c r="SFT847" s="120"/>
      <c r="SFU847" s="120"/>
      <c r="SFV847" s="120"/>
      <c r="SFW847" s="120"/>
      <c r="SFX847" s="120"/>
      <c r="SFY847" s="120"/>
      <c r="SFZ847" s="120"/>
      <c r="SGA847" s="120"/>
      <c r="SGB847" s="120"/>
      <c r="SGC847" s="120"/>
      <c r="SGD847" s="120"/>
      <c r="SGE847" s="120"/>
      <c r="SGF847" s="120"/>
      <c r="SGG847" s="120"/>
      <c r="SGH847" s="120"/>
      <c r="SGI847" s="120"/>
      <c r="SGJ847" s="120"/>
      <c r="SGK847" s="120"/>
      <c r="SGL847" s="120"/>
      <c r="SGM847" s="120"/>
      <c r="SGN847" s="120"/>
      <c r="SGO847" s="120"/>
      <c r="SGP847" s="120"/>
      <c r="SGQ847" s="120"/>
      <c r="SGR847" s="120"/>
      <c r="SGS847" s="120"/>
      <c r="SGT847" s="120"/>
      <c r="SGU847" s="120"/>
      <c r="SGV847" s="120"/>
      <c r="SGW847" s="120"/>
      <c r="SGX847" s="120"/>
      <c r="SGY847" s="120"/>
      <c r="SGZ847" s="120"/>
      <c r="SHA847" s="120"/>
      <c r="SHB847" s="120"/>
      <c r="SHC847" s="120"/>
      <c r="SHD847" s="120"/>
      <c r="SHE847" s="120"/>
      <c r="SHF847" s="120"/>
      <c r="SHG847" s="120"/>
      <c r="SHH847" s="120"/>
      <c r="SHI847" s="120"/>
      <c r="SHJ847" s="120"/>
      <c r="SHK847" s="120"/>
      <c r="SHL847" s="120"/>
      <c r="SHM847" s="120"/>
      <c r="SHN847" s="120"/>
      <c r="SHO847" s="120"/>
      <c r="SHP847" s="120"/>
      <c r="SHQ847" s="120"/>
      <c r="SHR847" s="120"/>
      <c r="SHS847" s="120"/>
      <c r="SHT847" s="120"/>
      <c r="SHU847" s="120"/>
      <c r="SHV847" s="120"/>
      <c r="SHW847" s="120"/>
      <c r="SHX847" s="120"/>
      <c r="SHY847" s="120"/>
      <c r="SHZ847" s="120"/>
      <c r="SIA847" s="120"/>
      <c r="SIB847" s="120"/>
      <c r="SIC847" s="120"/>
      <c r="SID847" s="120"/>
      <c r="SIE847" s="120"/>
      <c r="SIF847" s="120"/>
      <c r="SIG847" s="120"/>
      <c r="SIH847" s="120"/>
      <c r="SII847" s="120"/>
      <c r="SIJ847" s="120"/>
      <c r="SIK847" s="120"/>
      <c r="SIL847" s="120"/>
      <c r="SIM847" s="120"/>
      <c r="SIN847" s="120"/>
      <c r="SIO847" s="120"/>
      <c r="SIP847" s="120"/>
      <c r="SIQ847" s="120"/>
      <c r="SIR847" s="120"/>
      <c r="SIS847" s="120"/>
      <c r="SIT847" s="120"/>
      <c r="SIU847" s="120"/>
      <c r="SIV847" s="120"/>
      <c r="SIW847" s="120"/>
      <c r="SIX847" s="120"/>
      <c r="SIY847" s="120"/>
      <c r="SIZ847" s="120"/>
      <c r="SJA847" s="120"/>
      <c r="SJB847" s="120"/>
      <c r="SJC847" s="120"/>
      <c r="SJD847" s="120"/>
      <c r="SJE847" s="120"/>
      <c r="SJF847" s="120"/>
      <c r="SJG847" s="120"/>
      <c r="SJH847" s="120"/>
      <c r="SJI847" s="120"/>
      <c r="SJJ847" s="120"/>
      <c r="SJK847" s="120"/>
      <c r="SJL847" s="120"/>
      <c r="SJM847" s="120"/>
      <c r="SJN847" s="120"/>
      <c r="SJO847" s="120"/>
      <c r="SJP847" s="120"/>
      <c r="SJQ847" s="120"/>
      <c r="SJR847" s="120"/>
      <c r="SJS847" s="120"/>
      <c r="SJT847" s="120"/>
      <c r="SJU847" s="120"/>
      <c r="SJV847" s="120"/>
      <c r="SJW847" s="120"/>
      <c r="SJX847" s="120"/>
      <c r="SJY847" s="120"/>
      <c r="SJZ847" s="120"/>
      <c r="SKA847" s="120"/>
      <c r="SKB847" s="120"/>
      <c r="SKC847" s="120"/>
      <c r="SKD847" s="120"/>
      <c r="SKE847" s="120"/>
      <c r="SKF847" s="120"/>
      <c r="SKG847" s="120"/>
      <c r="SKH847" s="120"/>
      <c r="SKI847" s="120"/>
      <c r="SKJ847" s="120"/>
      <c r="SKK847" s="120"/>
      <c r="SKL847" s="120"/>
      <c r="SKM847" s="120"/>
      <c r="SKN847" s="120"/>
      <c r="SKO847" s="120"/>
      <c r="SKP847" s="120"/>
      <c r="SKQ847" s="120"/>
      <c r="SKR847" s="120"/>
      <c r="SKS847" s="120"/>
      <c r="SKT847" s="120"/>
      <c r="SKU847" s="120"/>
      <c r="SKV847" s="120"/>
      <c r="SKW847" s="120"/>
      <c r="SKX847" s="120"/>
      <c r="SKY847" s="120"/>
      <c r="SKZ847" s="120"/>
      <c r="SLA847" s="120"/>
      <c r="SLB847" s="120"/>
      <c r="SLC847" s="120"/>
      <c r="SLD847" s="120"/>
      <c r="SLE847" s="120"/>
      <c r="SLF847" s="120"/>
      <c r="SLG847" s="120"/>
      <c r="SLH847" s="120"/>
      <c r="SLI847" s="120"/>
      <c r="SLJ847" s="120"/>
      <c r="SLK847" s="120"/>
      <c r="SLL847" s="120"/>
      <c r="SLM847" s="120"/>
      <c r="SLN847" s="120"/>
      <c r="SLO847" s="120"/>
      <c r="SLP847" s="120"/>
      <c r="SLQ847" s="120"/>
      <c r="SLR847" s="120"/>
      <c r="SLS847" s="120"/>
      <c r="SLT847" s="120"/>
      <c r="SLU847" s="120"/>
      <c r="SLV847" s="120"/>
      <c r="SLW847" s="120"/>
      <c r="SLX847" s="120"/>
      <c r="SLY847" s="120"/>
      <c r="SLZ847" s="120"/>
      <c r="SMA847" s="120"/>
      <c r="SMB847" s="120"/>
      <c r="SMC847" s="120"/>
      <c r="SMD847" s="120"/>
      <c r="SME847" s="120"/>
      <c r="SMF847" s="120"/>
      <c r="SMG847" s="120"/>
      <c r="SMH847" s="120"/>
      <c r="SMI847" s="120"/>
      <c r="SMJ847" s="120"/>
      <c r="SMK847" s="120"/>
      <c r="SML847" s="120"/>
      <c r="SMM847" s="120"/>
      <c r="SMN847" s="120"/>
      <c r="SMO847" s="120"/>
      <c r="SMP847" s="120"/>
      <c r="SMQ847" s="120"/>
      <c r="SMR847" s="120"/>
      <c r="SMS847" s="120"/>
      <c r="SMT847" s="120"/>
      <c r="SMU847" s="120"/>
      <c r="SMV847" s="120"/>
      <c r="SMW847" s="120"/>
      <c r="SMX847" s="120"/>
      <c r="SMY847" s="120"/>
      <c r="SMZ847" s="120"/>
      <c r="SNA847" s="120"/>
      <c r="SNB847" s="120"/>
      <c r="SNC847" s="120"/>
      <c r="SND847" s="120"/>
      <c r="SNE847" s="120"/>
      <c r="SNF847" s="120"/>
      <c r="SNG847" s="120"/>
      <c r="SNH847" s="120"/>
      <c r="SNI847" s="120"/>
      <c r="SNJ847" s="120"/>
      <c r="SNK847" s="120"/>
      <c r="SNL847" s="120"/>
      <c r="SNM847" s="120"/>
      <c r="SNN847" s="120"/>
      <c r="SNO847" s="120"/>
      <c r="SNP847" s="120"/>
      <c r="SNQ847" s="120"/>
      <c r="SNR847" s="120"/>
      <c r="SNS847" s="120"/>
      <c r="SNT847" s="120"/>
      <c r="SNU847" s="120"/>
      <c r="SNV847" s="120"/>
      <c r="SNW847" s="120"/>
      <c r="SNX847" s="120"/>
      <c r="SNY847" s="120"/>
      <c r="SNZ847" s="120"/>
      <c r="SOA847" s="120"/>
      <c r="SOB847" s="120"/>
      <c r="SOC847" s="120"/>
      <c r="SOD847" s="120"/>
      <c r="SOE847" s="120"/>
      <c r="SOF847" s="120"/>
      <c r="SOG847" s="120"/>
      <c r="SOH847" s="120"/>
      <c r="SOI847" s="120"/>
      <c r="SOJ847" s="120"/>
      <c r="SOK847" s="120"/>
      <c r="SOL847" s="120"/>
      <c r="SOM847" s="120"/>
      <c r="SON847" s="120"/>
      <c r="SOO847" s="120"/>
      <c r="SOP847" s="120"/>
      <c r="SOQ847" s="120"/>
      <c r="SOR847" s="120"/>
      <c r="SOS847" s="120"/>
      <c r="SOT847" s="120"/>
      <c r="SOU847" s="120"/>
      <c r="SOV847" s="120"/>
      <c r="SOW847" s="120"/>
      <c r="SOX847" s="120"/>
      <c r="SOY847" s="120"/>
      <c r="SOZ847" s="120"/>
      <c r="SPA847" s="120"/>
      <c r="SPB847" s="120"/>
      <c r="SPC847" s="120"/>
      <c r="SPD847" s="120"/>
      <c r="SPE847" s="120"/>
      <c r="SPF847" s="120"/>
      <c r="SPG847" s="120"/>
      <c r="SPH847" s="120"/>
      <c r="SPI847" s="120"/>
      <c r="SPJ847" s="120"/>
      <c r="SPK847" s="120"/>
      <c r="SPL847" s="120"/>
      <c r="SPM847" s="120"/>
      <c r="SPN847" s="120"/>
      <c r="SPO847" s="120"/>
      <c r="SPP847" s="120"/>
      <c r="SPQ847" s="120"/>
      <c r="SPR847" s="120"/>
      <c r="SPS847" s="120"/>
      <c r="SPT847" s="120"/>
      <c r="SPU847" s="120"/>
      <c r="SPV847" s="120"/>
      <c r="SPW847" s="120"/>
      <c r="SPX847" s="120"/>
      <c r="SPY847" s="120"/>
      <c r="SPZ847" s="120"/>
      <c r="SQA847" s="120"/>
      <c r="SQB847" s="120"/>
      <c r="SQC847" s="120"/>
      <c r="SQD847" s="120"/>
      <c r="SQE847" s="120"/>
      <c r="SQF847" s="120"/>
      <c r="SQG847" s="120"/>
      <c r="SQH847" s="120"/>
      <c r="SQI847" s="120"/>
      <c r="SQJ847" s="120"/>
      <c r="SQK847" s="120"/>
      <c r="SQL847" s="120"/>
      <c r="SQM847" s="120"/>
      <c r="SQN847" s="120"/>
      <c r="SQO847" s="120"/>
      <c r="SQP847" s="120"/>
      <c r="SQQ847" s="120"/>
      <c r="SQR847" s="120"/>
      <c r="SQS847" s="120"/>
      <c r="SQT847" s="120"/>
      <c r="SQU847" s="120"/>
      <c r="SQV847" s="120"/>
      <c r="SQW847" s="120"/>
      <c r="SQX847" s="120"/>
      <c r="SQY847" s="120"/>
      <c r="SQZ847" s="120"/>
      <c r="SRA847" s="120"/>
      <c r="SRB847" s="120"/>
      <c r="SRC847" s="120"/>
      <c r="SRD847" s="120"/>
      <c r="SRE847" s="120"/>
      <c r="SRF847" s="120"/>
      <c r="SRG847" s="120"/>
      <c r="SRH847" s="120"/>
      <c r="SRI847" s="120"/>
      <c r="SRJ847" s="120"/>
      <c r="SRK847" s="120"/>
      <c r="SRL847" s="120"/>
      <c r="SRM847" s="120"/>
      <c r="SRN847" s="120"/>
      <c r="SRO847" s="120"/>
      <c r="SRP847" s="120"/>
      <c r="SRQ847" s="120"/>
      <c r="SRR847" s="120"/>
      <c r="SRS847" s="120"/>
      <c r="SRT847" s="120"/>
      <c r="SRU847" s="120"/>
      <c r="SRV847" s="120"/>
      <c r="SRW847" s="120"/>
      <c r="SRX847" s="120"/>
      <c r="SRY847" s="120"/>
      <c r="SRZ847" s="120"/>
      <c r="SSA847" s="120"/>
      <c r="SSB847" s="120"/>
      <c r="SSC847" s="120"/>
      <c r="SSD847" s="120"/>
      <c r="SSE847" s="120"/>
      <c r="SSF847" s="120"/>
      <c r="SSG847" s="120"/>
      <c r="SSH847" s="120"/>
      <c r="SSI847" s="120"/>
      <c r="SSJ847" s="120"/>
      <c r="SSK847" s="120"/>
      <c r="SSL847" s="120"/>
      <c r="SSM847" s="120"/>
      <c r="SSN847" s="120"/>
      <c r="SSO847" s="120"/>
      <c r="SSP847" s="120"/>
      <c r="SSQ847" s="120"/>
      <c r="SSR847" s="120"/>
      <c r="SSS847" s="120"/>
      <c r="SST847" s="120"/>
      <c r="SSU847" s="120"/>
      <c r="SSV847" s="120"/>
      <c r="SSW847" s="120"/>
      <c r="SSX847" s="120"/>
      <c r="SSY847" s="120"/>
      <c r="SSZ847" s="120"/>
      <c r="STA847" s="120"/>
      <c r="STB847" s="120"/>
      <c r="STC847" s="120"/>
      <c r="STD847" s="120"/>
      <c r="STE847" s="120"/>
      <c r="STF847" s="120"/>
      <c r="STG847" s="120"/>
      <c r="STH847" s="120"/>
      <c r="STI847" s="120"/>
      <c r="STJ847" s="120"/>
      <c r="STK847" s="120"/>
      <c r="STL847" s="120"/>
      <c r="STM847" s="120"/>
      <c r="STN847" s="120"/>
      <c r="STO847" s="120"/>
      <c r="STP847" s="120"/>
      <c r="STQ847" s="120"/>
      <c r="STR847" s="120"/>
      <c r="STS847" s="120"/>
      <c r="STT847" s="120"/>
      <c r="STU847" s="120"/>
      <c r="STV847" s="120"/>
      <c r="STW847" s="120"/>
      <c r="STX847" s="120"/>
      <c r="STY847" s="120"/>
      <c r="STZ847" s="120"/>
      <c r="SUA847" s="120"/>
      <c r="SUB847" s="120"/>
      <c r="SUC847" s="120"/>
      <c r="SUD847" s="120"/>
      <c r="SUE847" s="120"/>
      <c r="SUF847" s="120"/>
      <c r="SUG847" s="120"/>
      <c r="SUH847" s="120"/>
      <c r="SUI847" s="120"/>
      <c r="SUJ847" s="120"/>
      <c r="SUK847" s="120"/>
      <c r="SUL847" s="120"/>
      <c r="SUM847" s="120"/>
      <c r="SUN847" s="120"/>
      <c r="SUO847" s="120"/>
      <c r="SUP847" s="120"/>
      <c r="SUQ847" s="120"/>
      <c r="SUR847" s="120"/>
      <c r="SUS847" s="120"/>
      <c r="SUT847" s="120"/>
      <c r="SUU847" s="120"/>
      <c r="SUV847" s="120"/>
      <c r="SUW847" s="120"/>
      <c r="SUX847" s="120"/>
      <c r="SUY847" s="120"/>
      <c r="SUZ847" s="120"/>
      <c r="SVA847" s="120"/>
      <c r="SVB847" s="120"/>
      <c r="SVC847" s="120"/>
      <c r="SVD847" s="120"/>
      <c r="SVE847" s="120"/>
      <c r="SVF847" s="120"/>
      <c r="SVG847" s="120"/>
      <c r="SVH847" s="120"/>
      <c r="SVI847" s="120"/>
      <c r="SVJ847" s="120"/>
      <c r="SVK847" s="120"/>
      <c r="SVL847" s="120"/>
      <c r="SVM847" s="120"/>
      <c r="SVN847" s="120"/>
      <c r="SVO847" s="120"/>
      <c r="SVP847" s="120"/>
      <c r="SVQ847" s="120"/>
      <c r="SVR847" s="120"/>
      <c r="SVS847" s="120"/>
      <c r="SVT847" s="120"/>
      <c r="SVU847" s="120"/>
      <c r="SVV847" s="120"/>
      <c r="SVW847" s="120"/>
      <c r="SVX847" s="120"/>
      <c r="SVY847" s="120"/>
      <c r="SVZ847" s="120"/>
      <c r="SWA847" s="120"/>
      <c r="SWB847" s="120"/>
      <c r="SWC847" s="120"/>
      <c r="SWD847" s="120"/>
      <c r="SWE847" s="120"/>
      <c r="SWF847" s="120"/>
      <c r="SWG847" s="120"/>
      <c r="SWH847" s="120"/>
      <c r="SWI847" s="120"/>
      <c r="SWJ847" s="120"/>
      <c r="SWK847" s="120"/>
      <c r="SWL847" s="120"/>
      <c r="SWM847" s="120"/>
      <c r="SWN847" s="120"/>
      <c r="SWO847" s="120"/>
      <c r="SWP847" s="120"/>
      <c r="SWQ847" s="120"/>
      <c r="SWR847" s="120"/>
      <c r="SWS847" s="120"/>
      <c r="SWT847" s="120"/>
      <c r="SWU847" s="120"/>
      <c r="SWV847" s="120"/>
      <c r="SWW847" s="120"/>
      <c r="SWX847" s="120"/>
      <c r="SWY847" s="120"/>
      <c r="SWZ847" s="120"/>
      <c r="SXA847" s="120"/>
      <c r="SXB847" s="120"/>
      <c r="SXC847" s="120"/>
      <c r="SXD847" s="120"/>
      <c r="SXE847" s="120"/>
      <c r="SXF847" s="120"/>
      <c r="SXG847" s="120"/>
      <c r="SXH847" s="120"/>
      <c r="SXI847" s="120"/>
      <c r="SXJ847" s="120"/>
      <c r="SXK847" s="120"/>
      <c r="SXL847" s="120"/>
      <c r="SXM847" s="120"/>
      <c r="SXN847" s="120"/>
      <c r="SXO847" s="120"/>
      <c r="SXP847" s="120"/>
      <c r="SXQ847" s="120"/>
      <c r="SXR847" s="120"/>
      <c r="SXS847" s="120"/>
      <c r="SXT847" s="120"/>
      <c r="SXU847" s="120"/>
      <c r="SXV847" s="120"/>
      <c r="SXW847" s="120"/>
      <c r="SXX847" s="120"/>
      <c r="SXY847" s="120"/>
      <c r="SXZ847" s="120"/>
      <c r="SYA847" s="120"/>
      <c r="SYB847" s="120"/>
      <c r="SYC847" s="120"/>
      <c r="SYD847" s="120"/>
      <c r="SYE847" s="120"/>
      <c r="SYF847" s="120"/>
      <c r="SYG847" s="120"/>
      <c r="SYH847" s="120"/>
      <c r="SYI847" s="120"/>
      <c r="SYJ847" s="120"/>
      <c r="SYK847" s="120"/>
      <c r="SYL847" s="120"/>
      <c r="SYM847" s="120"/>
      <c r="SYN847" s="120"/>
      <c r="SYO847" s="120"/>
      <c r="SYP847" s="120"/>
      <c r="SYQ847" s="120"/>
      <c r="SYR847" s="120"/>
      <c r="SYS847" s="120"/>
      <c r="SYT847" s="120"/>
      <c r="SYU847" s="120"/>
      <c r="SYV847" s="120"/>
      <c r="SYW847" s="120"/>
      <c r="SYX847" s="120"/>
      <c r="SYY847" s="120"/>
      <c r="SYZ847" s="120"/>
      <c r="SZA847" s="120"/>
      <c r="SZB847" s="120"/>
      <c r="SZC847" s="120"/>
      <c r="SZD847" s="120"/>
      <c r="SZE847" s="120"/>
      <c r="SZF847" s="120"/>
      <c r="SZG847" s="120"/>
      <c r="SZH847" s="120"/>
      <c r="SZI847" s="120"/>
      <c r="SZJ847" s="120"/>
      <c r="SZK847" s="120"/>
      <c r="SZL847" s="120"/>
      <c r="SZM847" s="120"/>
      <c r="SZN847" s="120"/>
      <c r="SZO847" s="120"/>
      <c r="SZP847" s="120"/>
      <c r="SZQ847" s="120"/>
      <c r="SZR847" s="120"/>
      <c r="SZS847" s="120"/>
      <c r="SZT847" s="120"/>
      <c r="SZU847" s="120"/>
      <c r="SZV847" s="120"/>
      <c r="SZW847" s="120"/>
      <c r="SZX847" s="120"/>
      <c r="SZY847" s="120"/>
      <c r="SZZ847" s="120"/>
      <c r="TAA847" s="120"/>
      <c r="TAB847" s="120"/>
      <c r="TAC847" s="120"/>
      <c r="TAD847" s="120"/>
      <c r="TAE847" s="120"/>
      <c r="TAF847" s="120"/>
      <c r="TAG847" s="120"/>
      <c r="TAH847" s="120"/>
      <c r="TAI847" s="120"/>
      <c r="TAJ847" s="120"/>
      <c r="TAK847" s="120"/>
      <c r="TAL847" s="120"/>
      <c r="TAM847" s="120"/>
      <c r="TAN847" s="120"/>
      <c r="TAO847" s="120"/>
      <c r="TAP847" s="120"/>
      <c r="TAQ847" s="120"/>
      <c r="TAR847" s="120"/>
      <c r="TAS847" s="120"/>
      <c r="TAT847" s="120"/>
      <c r="TAU847" s="120"/>
      <c r="TAV847" s="120"/>
      <c r="TAW847" s="120"/>
      <c r="TAX847" s="120"/>
      <c r="TAY847" s="120"/>
      <c r="TAZ847" s="120"/>
      <c r="TBA847" s="120"/>
      <c r="TBB847" s="120"/>
      <c r="TBC847" s="120"/>
      <c r="TBD847" s="120"/>
      <c r="TBE847" s="120"/>
      <c r="TBF847" s="120"/>
      <c r="TBG847" s="120"/>
      <c r="TBH847" s="120"/>
      <c r="TBI847" s="120"/>
      <c r="TBJ847" s="120"/>
      <c r="TBK847" s="120"/>
      <c r="TBL847" s="120"/>
      <c r="TBM847" s="120"/>
      <c r="TBN847" s="120"/>
      <c r="TBO847" s="120"/>
      <c r="TBP847" s="120"/>
      <c r="TBQ847" s="120"/>
      <c r="TBR847" s="120"/>
      <c r="TBS847" s="120"/>
      <c r="TBT847" s="120"/>
      <c r="TBU847" s="120"/>
      <c r="TBV847" s="120"/>
      <c r="TBW847" s="120"/>
      <c r="TBX847" s="120"/>
      <c r="TBY847" s="120"/>
      <c r="TBZ847" s="120"/>
      <c r="TCA847" s="120"/>
      <c r="TCB847" s="120"/>
      <c r="TCC847" s="120"/>
      <c r="TCD847" s="120"/>
      <c r="TCE847" s="120"/>
      <c r="TCF847" s="120"/>
      <c r="TCG847" s="120"/>
      <c r="TCH847" s="120"/>
      <c r="TCI847" s="120"/>
      <c r="TCJ847" s="120"/>
      <c r="TCK847" s="120"/>
      <c r="TCL847" s="120"/>
      <c r="TCM847" s="120"/>
      <c r="TCN847" s="120"/>
      <c r="TCO847" s="120"/>
      <c r="TCP847" s="120"/>
      <c r="TCQ847" s="120"/>
      <c r="TCR847" s="120"/>
      <c r="TCS847" s="120"/>
      <c r="TCT847" s="120"/>
      <c r="TCU847" s="120"/>
      <c r="TCV847" s="120"/>
      <c r="TCW847" s="120"/>
      <c r="TCX847" s="120"/>
      <c r="TCY847" s="120"/>
      <c r="TCZ847" s="120"/>
      <c r="TDA847" s="120"/>
      <c r="TDB847" s="120"/>
      <c r="TDC847" s="120"/>
      <c r="TDD847" s="120"/>
      <c r="TDE847" s="120"/>
      <c r="TDF847" s="120"/>
      <c r="TDG847" s="120"/>
      <c r="TDH847" s="120"/>
      <c r="TDI847" s="120"/>
      <c r="TDJ847" s="120"/>
      <c r="TDK847" s="120"/>
      <c r="TDL847" s="120"/>
      <c r="TDM847" s="120"/>
      <c r="TDN847" s="120"/>
      <c r="TDO847" s="120"/>
      <c r="TDP847" s="120"/>
      <c r="TDQ847" s="120"/>
      <c r="TDR847" s="120"/>
      <c r="TDS847" s="120"/>
      <c r="TDT847" s="120"/>
      <c r="TDU847" s="120"/>
      <c r="TDV847" s="120"/>
      <c r="TDW847" s="120"/>
      <c r="TDX847" s="120"/>
      <c r="TDY847" s="120"/>
      <c r="TDZ847" s="120"/>
      <c r="TEA847" s="120"/>
      <c r="TEB847" s="120"/>
      <c r="TEC847" s="120"/>
      <c r="TED847" s="120"/>
      <c r="TEE847" s="120"/>
      <c r="TEF847" s="120"/>
      <c r="TEG847" s="120"/>
      <c r="TEH847" s="120"/>
      <c r="TEI847" s="120"/>
      <c r="TEJ847" s="120"/>
      <c r="TEK847" s="120"/>
      <c r="TEL847" s="120"/>
      <c r="TEM847" s="120"/>
      <c r="TEN847" s="120"/>
      <c r="TEO847" s="120"/>
      <c r="TEP847" s="120"/>
      <c r="TEQ847" s="120"/>
      <c r="TER847" s="120"/>
      <c r="TES847" s="120"/>
      <c r="TET847" s="120"/>
      <c r="TEU847" s="120"/>
      <c r="TEV847" s="120"/>
      <c r="TEW847" s="120"/>
      <c r="TEX847" s="120"/>
      <c r="TEY847" s="120"/>
      <c r="TEZ847" s="120"/>
      <c r="TFA847" s="120"/>
      <c r="TFB847" s="120"/>
      <c r="TFC847" s="120"/>
      <c r="TFD847" s="120"/>
      <c r="TFE847" s="120"/>
      <c r="TFF847" s="120"/>
      <c r="TFG847" s="120"/>
      <c r="TFH847" s="120"/>
      <c r="TFI847" s="120"/>
      <c r="TFJ847" s="120"/>
      <c r="TFK847" s="120"/>
      <c r="TFL847" s="120"/>
      <c r="TFM847" s="120"/>
      <c r="TFN847" s="120"/>
      <c r="TFO847" s="120"/>
      <c r="TFP847" s="120"/>
      <c r="TFQ847" s="120"/>
      <c r="TFR847" s="120"/>
      <c r="TFS847" s="120"/>
      <c r="TFT847" s="120"/>
      <c r="TFU847" s="120"/>
      <c r="TFV847" s="120"/>
      <c r="TFW847" s="120"/>
      <c r="TFX847" s="120"/>
      <c r="TFY847" s="120"/>
      <c r="TFZ847" s="120"/>
      <c r="TGA847" s="120"/>
      <c r="TGB847" s="120"/>
      <c r="TGC847" s="120"/>
      <c r="TGD847" s="120"/>
      <c r="TGE847" s="120"/>
      <c r="TGF847" s="120"/>
      <c r="TGG847" s="120"/>
      <c r="TGH847" s="120"/>
      <c r="TGI847" s="120"/>
      <c r="TGJ847" s="120"/>
      <c r="TGK847" s="120"/>
      <c r="TGL847" s="120"/>
      <c r="TGM847" s="120"/>
      <c r="TGN847" s="120"/>
      <c r="TGO847" s="120"/>
      <c r="TGP847" s="120"/>
      <c r="TGQ847" s="120"/>
      <c r="TGR847" s="120"/>
      <c r="TGS847" s="120"/>
      <c r="TGT847" s="120"/>
      <c r="TGU847" s="120"/>
      <c r="TGV847" s="120"/>
      <c r="TGW847" s="120"/>
      <c r="TGX847" s="120"/>
      <c r="TGY847" s="120"/>
      <c r="TGZ847" s="120"/>
      <c r="THA847" s="120"/>
      <c r="THB847" s="120"/>
      <c r="THC847" s="120"/>
      <c r="THD847" s="120"/>
      <c r="THE847" s="120"/>
      <c r="THF847" s="120"/>
      <c r="THG847" s="120"/>
      <c r="THH847" s="120"/>
      <c r="THI847" s="120"/>
      <c r="THJ847" s="120"/>
      <c r="THK847" s="120"/>
      <c r="THL847" s="120"/>
      <c r="THM847" s="120"/>
      <c r="THN847" s="120"/>
      <c r="THO847" s="120"/>
      <c r="THP847" s="120"/>
      <c r="THQ847" s="120"/>
      <c r="THR847" s="120"/>
      <c r="THS847" s="120"/>
      <c r="THT847" s="120"/>
      <c r="THU847" s="120"/>
      <c r="THV847" s="120"/>
      <c r="THW847" s="120"/>
      <c r="THX847" s="120"/>
      <c r="THY847" s="120"/>
      <c r="THZ847" s="120"/>
      <c r="TIA847" s="120"/>
      <c r="TIB847" s="120"/>
      <c r="TIC847" s="120"/>
      <c r="TID847" s="120"/>
      <c r="TIE847" s="120"/>
      <c r="TIF847" s="120"/>
      <c r="TIG847" s="120"/>
      <c r="TIH847" s="120"/>
      <c r="TII847" s="120"/>
      <c r="TIJ847" s="120"/>
      <c r="TIK847" s="120"/>
      <c r="TIL847" s="120"/>
      <c r="TIM847" s="120"/>
      <c r="TIN847" s="120"/>
      <c r="TIO847" s="120"/>
      <c r="TIP847" s="120"/>
      <c r="TIQ847" s="120"/>
      <c r="TIR847" s="120"/>
      <c r="TIS847" s="120"/>
      <c r="TIT847" s="120"/>
      <c r="TIU847" s="120"/>
      <c r="TIV847" s="120"/>
      <c r="TIW847" s="120"/>
      <c r="TIX847" s="120"/>
      <c r="TIY847" s="120"/>
      <c r="TIZ847" s="120"/>
      <c r="TJA847" s="120"/>
      <c r="TJB847" s="120"/>
      <c r="TJC847" s="120"/>
      <c r="TJD847" s="120"/>
      <c r="TJE847" s="120"/>
      <c r="TJF847" s="120"/>
      <c r="TJG847" s="120"/>
      <c r="TJH847" s="120"/>
      <c r="TJI847" s="120"/>
      <c r="TJJ847" s="120"/>
      <c r="TJK847" s="120"/>
      <c r="TJL847" s="120"/>
      <c r="TJM847" s="120"/>
      <c r="TJN847" s="120"/>
      <c r="TJO847" s="120"/>
      <c r="TJP847" s="120"/>
      <c r="TJQ847" s="120"/>
      <c r="TJR847" s="120"/>
      <c r="TJS847" s="120"/>
      <c r="TJT847" s="120"/>
      <c r="TJU847" s="120"/>
      <c r="TJV847" s="120"/>
      <c r="TJW847" s="120"/>
      <c r="TJX847" s="120"/>
      <c r="TJY847" s="120"/>
      <c r="TJZ847" s="120"/>
      <c r="TKA847" s="120"/>
      <c r="TKB847" s="120"/>
      <c r="TKC847" s="120"/>
      <c r="TKD847" s="120"/>
      <c r="TKE847" s="120"/>
      <c r="TKF847" s="120"/>
      <c r="TKG847" s="120"/>
      <c r="TKH847" s="120"/>
      <c r="TKI847" s="120"/>
      <c r="TKJ847" s="120"/>
      <c r="TKK847" s="120"/>
      <c r="TKL847" s="120"/>
      <c r="TKM847" s="120"/>
      <c r="TKN847" s="120"/>
      <c r="TKO847" s="120"/>
      <c r="TKP847" s="120"/>
      <c r="TKQ847" s="120"/>
      <c r="TKR847" s="120"/>
      <c r="TKS847" s="120"/>
      <c r="TKT847" s="120"/>
      <c r="TKU847" s="120"/>
      <c r="TKV847" s="120"/>
      <c r="TKW847" s="120"/>
      <c r="TKX847" s="120"/>
      <c r="TKY847" s="120"/>
      <c r="TKZ847" s="120"/>
      <c r="TLA847" s="120"/>
      <c r="TLB847" s="120"/>
      <c r="TLC847" s="120"/>
      <c r="TLD847" s="120"/>
      <c r="TLE847" s="120"/>
      <c r="TLF847" s="120"/>
      <c r="TLG847" s="120"/>
      <c r="TLH847" s="120"/>
      <c r="TLI847" s="120"/>
      <c r="TLJ847" s="120"/>
      <c r="TLK847" s="120"/>
      <c r="TLL847" s="120"/>
      <c r="TLM847" s="120"/>
      <c r="TLN847" s="120"/>
      <c r="TLO847" s="120"/>
      <c r="TLP847" s="120"/>
      <c r="TLQ847" s="120"/>
      <c r="TLR847" s="120"/>
      <c r="TLS847" s="120"/>
      <c r="TLT847" s="120"/>
      <c r="TLU847" s="120"/>
      <c r="TLV847" s="120"/>
      <c r="TLW847" s="120"/>
      <c r="TLX847" s="120"/>
      <c r="TLY847" s="120"/>
      <c r="TLZ847" s="120"/>
      <c r="TMA847" s="120"/>
      <c r="TMB847" s="120"/>
      <c r="TMC847" s="120"/>
      <c r="TMD847" s="120"/>
      <c r="TME847" s="120"/>
      <c r="TMF847" s="120"/>
      <c r="TMG847" s="120"/>
      <c r="TMH847" s="120"/>
      <c r="TMI847" s="120"/>
      <c r="TMJ847" s="120"/>
      <c r="TMK847" s="120"/>
      <c r="TML847" s="120"/>
      <c r="TMM847" s="120"/>
      <c r="TMN847" s="120"/>
      <c r="TMO847" s="120"/>
      <c r="TMP847" s="120"/>
      <c r="TMQ847" s="120"/>
      <c r="TMR847" s="120"/>
      <c r="TMS847" s="120"/>
      <c r="TMT847" s="120"/>
      <c r="TMU847" s="120"/>
      <c r="TMV847" s="120"/>
      <c r="TMW847" s="120"/>
      <c r="TMX847" s="120"/>
      <c r="TMY847" s="120"/>
      <c r="TMZ847" s="120"/>
      <c r="TNA847" s="120"/>
      <c r="TNB847" s="120"/>
      <c r="TNC847" s="120"/>
      <c r="TND847" s="120"/>
      <c r="TNE847" s="120"/>
      <c r="TNF847" s="120"/>
      <c r="TNG847" s="120"/>
      <c r="TNH847" s="120"/>
      <c r="TNI847" s="120"/>
      <c r="TNJ847" s="120"/>
      <c r="TNK847" s="120"/>
      <c r="TNL847" s="120"/>
      <c r="TNM847" s="120"/>
      <c r="TNN847" s="120"/>
      <c r="TNO847" s="120"/>
      <c r="TNP847" s="120"/>
      <c r="TNQ847" s="120"/>
      <c r="TNR847" s="120"/>
      <c r="TNS847" s="120"/>
      <c r="TNT847" s="120"/>
      <c r="TNU847" s="120"/>
      <c r="TNV847" s="120"/>
      <c r="TNW847" s="120"/>
      <c r="TNX847" s="120"/>
      <c r="TNY847" s="120"/>
      <c r="TNZ847" s="120"/>
      <c r="TOA847" s="120"/>
      <c r="TOB847" s="120"/>
      <c r="TOC847" s="120"/>
      <c r="TOD847" s="120"/>
      <c r="TOE847" s="120"/>
      <c r="TOF847" s="120"/>
      <c r="TOG847" s="120"/>
      <c r="TOH847" s="120"/>
      <c r="TOI847" s="120"/>
      <c r="TOJ847" s="120"/>
      <c r="TOK847" s="120"/>
      <c r="TOL847" s="120"/>
      <c r="TOM847" s="120"/>
      <c r="TON847" s="120"/>
      <c r="TOO847" s="120"/>
      <c r="TOP847" s="120"/>
      <c r="TOQ847" s="120"/>
      <c r="TOR847" s="120"/>
      <c r="TOS847" s="120"/>
      <c r="TOT847" s="120"/>
      <c r="TOU847" s="120"/>
      <c r="TOV847" s="120"/>
      <c r="TOW847" s="120"/>
      <c r="TOX847" s="120"/>
      <c r="TOY847" s="120"/>
      <c r="TOZ847" s="120"/>
      <c r="TPA847" s="120"/>
      <c r="TPB847" s="120"/>
      <c r="TPC847" s="120"/>
      <c r="TPD847" s="120"/>
      <c r="TPE847" s="120"/>
      <c r="TPF847" s="120"/>
      <c r="TPG847" s="120"/>
      <c r="TPH847" s="120"/>
      <c r="TPI847" s="120"/>
      <c r="TPJ847" s="120"/>
      <c r="TPK847" s="120"/>
      <c r="TPL847" s="120"/>
      <c r="TPM847" s="120"/>
      <c r="TPN847" s="120"/>
      <c r="TPO847" s="120"/>
      <c r="TPP847" s="120"/>
      <c r="TPQ847" s="120"/>
      <c r="TPR847" s="120"/>
      <c r="TPS847" s="120"/>
      <c r="TPT847" s="120"/>
      <c r="TPU847" s="120"/>
      <c r="TPV847" s="120"/>
      <c r="TPW847" s="120"/>
      <c r="TPX847" s="120"/>
      <c r="TPY847" s="120"/>
      <c r="TPZ847" s="120"/>
      <c r="TQA847" s="120"/>
      <c r="TQB847" s="120"/>
      <c r="TQC847" s="120"/>
      <c r="TQD847" s="120"/>
      <c r="TQE847" s="120"/>
      <c r="TQF847" s="120"/>
      <c r="TQG847" s="120"/>
      <c r="TQH847" s="120"/>
      <c r="TQI847" s="120"/>
      <c r="TQJ847" s="120"/>
      <c r="TQK847" s="120"/>
      <c r="TQL847" s="120"/>
      <c r="TQM847" s="120"/>
      <c r="TQN847" s="120"/>
      <c r="TQO847" s="120"/>
      <c r="TQP847" s="120"/>
      <c r="TQQ847" s="120"/>
      <c r="TQR847" s="120"/>
      <c r="TQS847" s="120"/>
      <c r="TQT847" s="120"/>
      <c r="TQU847" s="120"/>
      <c r="TQV847" s="120"/>
      <c r="TQW847" s="120"/>
      <c r="TQX847" s="120"/>
      <c r="TQY847" s="120"/>
      <c r="TQZ847" s="120"/>
      <c r="TRA847" s="120"/>
      <c r="TRB847" s="120"/>
      <c r="TRC847" s="120"/>
      <c r="TRD847" s="120"/>
      <c r="TRE847" s="120"/>
      <c r="TRF847" s="120"/>
      <c r="TRG847" s="120"/>
      <c r="TRH847" s="120"/>
      <c r="TRI847" s="120"/>
      <c r="TRJ847" s="120"/>
      <c r="TRK847" s="120"/>
      <c r="TRL847" s="120"/>
      <c r="TRM847" s="120"/>
      <c r="TRN847" s="120"/>
      <c r="TRO847" s="120"/>
      <c r="TRP847" s="120"/>
      <c r="TRQ847" s="120"/>
      <c r="TRR847" s="120"/>
      <c r="TRS847" s="120"/>
      <c r="TRT847" s="120"/>
      <c r="TRU847" s="120"/>
      <c r="TRV847" s="120"/>
      <c r="TRW847" s="120"/>
      <c r="TRX847" s="120"/>
      <c r="TRY847" s="120"/>
      <c r="TRZ847" s="120"/>
      <c r="TSA847" s="120"/>
      <c r="TSB847" s="120"/>
      <c r="TSC847" s="120"/>
      <c r="TSD847" s="120"/>
      <c r="TSE847" s="120"/>
      <c r="TSF847" s="120"/>
      <c r="TSG847" s="120"/>
      <c r="TSH847" s="120"/>
      <c r="TSI847" s="120"/>
      <c r="TSJ847" s="120"/>
      <c r="TSK847" s="120"/>
      <c r="TSL847" s="120"/>
      <c r="TSM847" s="120"/>
      <c r="TSN847" s="120"/>
      <c r="TSO847" s="120"/>
      <c r="TSP847" s="120"/>
      <c r="TSQ847" s="120"/>
      <c r="TSR847" s="120"/>
      <c r="TSS847" s="120"/>
      <c r="TST847" s="120"/>
      <c r="TSU847" s="120"/>
      <c r="TSV847" s="120"/>
      <c r="TSW847" s="120"/>
      <c r="TSX847" s="120"/>
      <c r="TSY847" s="120"/>
      <c r="TSZ847" s="120"/>
      <c r="TTA847" s="120"/>
      <c r="TTB847" s="120"/>
      <c r="TTC847" s="120"/>
      <c r="TTD847" s="120"/>
      <c r="TTE847" s="120"/>
      <c r="TTF847" s="120"/>
      <c r="TTG847" s="120"/>
      <c r="TTH847" s="120"/>
      <c r="TTI847" s="120"/>
      <c r="TTJ847" s="120"/>
      <c r="TTK847" s="120"/>
      <c r="TTL847" s="120"/>
      <c r="TTM847" s="120"/>
      <c r="TTN847" s="120"/>
      <c r="TTO847" s="120"/>
      <c r="TTP847" s="120"/>
      <c r="TTQ847" s="120"/>
      <c r="TTR847" s="120"/>
      <c r="TTS847" s="120"/>
      <c r="TTT847" s="120"/>
      <c r="TTU847" s="120"/>
      <c r="TTV847" s="120"/>
      <c r="TTW847" s="120"/>
      <c r="TTX847" s="120"/>
      <c r="TTY847" s="120"/>
      <c r="TTZ847" s="120"/>
      <c r="TUA847" s="120"/>
      <c r="TUB847" s="120"/>
      <c r="TUC847" s="120"/>
      <c r="TUD847" s="120"/>
      <c r="TUE847" s="120"/>
      <c r="TUF847" s="120"/>
      <c r="TUG847" s="120"/>
      <c r="TUH847" s="120"/>
      <c r="TUI847" s="120"/>
      <c r="TUJ847" s="120"/>
      <c r="TUK847" s="120"/>
      <c r="TUL847" s="120"/>
      <c r="TUM847" s="120"/>
      <c r="TUN847" s="120"/>
      <c r="TUO847" s="120"/>
      <c r="TUP847" s="120"/>
      <c r="TUQ847" s="120"/>
      <c r="TUR847" s="120"/>
      <c r="TUS847" s="120"/>
      <c r="TUT847" s="120"/>
      <c r="TUU847" s="120"/>
      <c r="TUV847" s="120"/>
      <c r="TUW847" s="120"/>
      <c r="TUX847" s="120"/>
      <c r="TUY847" s="120"/>
      <c r="TUZ847" s="120"/>
      <c r="TVA847" s="120"/>
      <c r="TVB847" s="120"/>
      <c r="TVC847" s="120"/>
      <c r="TVD847" s="120"/>
      <c r="TVE847" s="120"/>
      <c r="TVF847" s="120"/>
      <c r="TVG847" s="120"/>
      <c r="TVH847" s="120"/>
      <c r="TVI847" s="120"/>
      <c r="TVJ847" s="120"/>
      <c r="TVK847" s="120"/>
      <c r="TVL847" s="120"/>
      <c r="TVM847" s="120"/>
      <c r="TVN847" s="120"/>
      <c r="TVO847" s="120"/>
      <c r="TVP847" s="120"/>
      <c r="TVQ847" s="120"/>
      <c r="TVR847" s="120"/>
      <c r="TVS847" s="120"/>
      <c r="TVT847" s="120"/>
      <c r="TVU847" s="120"/>
      <c r="TVV847" s="120"/>
      <c r="TVW847" s="120"/>
      <c r="TVX847" s="120"/>
      <c r="TVY847" s="120"/>
      <c r="TVZ847" s="120"/>
      <c r="TWA847" s="120"/>
      <c r="TWB847" s="120"/>
      <c r="TWC847" s="120"/>
      <c r="TWD847" s="120"/>
      <c r="TWE847" s="120"/>
      <c r="TWF847" s="120"/>
      <c r="TWG847" s="120"/>
      <c r="TWH847" s="120"/>
      <c r="TWI847" s="120"/>
      <c r="TWJ847" s="120"/>
      <c r="TWK847" s="120"/>
      <c r="TWL847" s="120"/>
      <c r="TWM847" s="120"/>
      <c r="TWN847" s="120"/>
      <c r="TWO847" s="120"/>
      <c r="TWP847" s="120"/>
      <c r="TWQ847" s="120"/>
      <c r="TWR847" s="120"/>
      <c r="TWS847" s="120"/>
      <c r="TWT847" s="120"/>
      <c r="TWU847" s="120"/>
      <c r="TWV847" s="120"/>
      <c r="TWW847" s="120"/>
      <c r="TWX847" s="120"/>
      <c r="TWY847" s="120"/>
      <c r="TWZ847" s="120"/>
      <c r="TXA847" s="120"/>
      <c r="TXB847" s="120"/>
      <c r="TXC847" s="120"/>
      <c r="TXD847" s="120"/>
      <c r="TXE847" s="120"/>
      <c r="TXF847" s="120"/>
      <c r="TXG847" s="120"/>
      <c r="TXH847" s="120"/>
      <c r="TXI847" s="120"/>
      <c r="TXJ847" s="120"/>
      <c r="TXK847" s="120"/>
      <c r="TXL847" s="120"/>
      <c r="TXM847" s="120"/>
      <c r="TXN847" s="120"/>
      <c r="TXO847" s="120"/>
      <c r="TXP847" s="120"/>
      <c r="TXQ847" s="120"/>
      <c r="TXR847" s="120"/>
      <c r="TXS847" s="120"/>
      <c r="TXT847" s="120"/>
      <c r="TXU847" s="120"/>
      <c r="TXV847" s="120"/>
      <c r="TXW847" s="120"/>
      <c r="TXX847" s="120"/>
      <c r="TXY847" s="120"/>
      <c r="TXZ847" s="120"/>
      <c r="TYA847" s="120"/>
      <c r="TYB847" s="120"/>
      <c r="TYC847" s="120"/>
      <c r="TYD847" s="120"/>
      <c r="TYE847" s="120"/>
      <c r="TYF847" s="120"/>
      <c r="TYG847" s="120"/>
      <c r="TYH847" s="120"/>
      <c r="TYI847" s="120"/>
      <c r="TYJ847" s="120"/>
      <c r="TYK847" s="120"/>
      <c r="TYL847" s="120"/>
      <c r="TYM847" s="120"/>
      <c r="TYN847" s="120"/>
      <c r="TYO847" s="120"/>
      <c r="TYP847" s="120"/>
      <c r="TYQ847" s="120"/>
      <c r="TYR847" s="120"/>
      <c r="TYS847" s="120"/>
      <c r="TYT847" s="120"/>
      <c r="TYU847" s="120"/>
      <c r="TYV847" s="120"/>
      <c r="TYW847" s="120"/>
      <c r="TYX847" s="120"/>
      <c r="TYY847" s="120"/>
      <c r="TYZ847" s="120"/>
      <c r="TZA847" s="120"/>
      <c r="TZB847" s="120"/>
      <c r="TZC847" s="120"/>
      <c r="TZD847" s="120"/>
      <c r="TZE847" s="120"/>
      <c r="TZF847" s="120"/>
      <c r="TZG847" s="120"/>
      <c r="TZH847" s="120"/>
      <c r="TZI847" s="120"/>
      <c r="TZJ847" s="120"/>
      <c r="TZK847" s="120"/>
      <c r="TZL847" s="120"/>
      <c r="TZM847" s="120"/>
      <c r="TZN847" s="120"/>
      <c r="TZO847" s="120"/>
      <c r="TZP847" s="120"/>
      <c r="TZQ847" s="120"/>
      <c r="TZR847" s="120"/>
      <c r="TZS847" s="120"/>
      <c r="TZT847" s="120"/>
      <c r="TZU847" s="120"/>
      <c r="TZV847" s="120"/>
      <c r="TZW847" s="120"/>
      <c r="TZX847" s="120"/>
      <c r="TZY847" s="120"/>
      <c r="TZZ847" s="120"/>
      <c r="UAA847" s="120"/>
      <c r="UAB847" s="120"/>
      <c r="UAC847" s="120"/>
      <c r="UAD847" s="120"/>
      <c r="UAE847" s="120"/>
      <c r="UAF847" s="120"/>
      <c r="UAG847" s="120"/>
      <c r="UAH847" s="120"/>
      <c r="UAI847" s="120"/>
      <c r="UAJ847" s="120"/>
      <c r="UAK847" s="120"/>
      <c r="UAL847" s="120"/>
      <c r="UAM847" s="120"/>
      <c r="UAN847" s="120"/>
      <c r="UAO847" s="120"/>
      <c r="UAP847" s="120"/>
      <c r="UAQ847" s="120"/>
      <c r="UAR847" s="120"/>
      <c r="UAS847" s="120"/>
      <c r="UAT847" s="120"/>
      <c r="UAU847" s="120"/>
      <c r="UAV847" s="120"/>
      <c r="UAW847" s="120"/>
      <c r="UAX847" s="120"/>
      <c r="UAY847" s="120"/>
      <c r="UAZ847" s="120"/>
      <c r="UBA847" s="120"/>
      <c r="UBB847" s="120"/>
      <c r="UBC847" s="120"/>
      <c r="UBD847" s="120"/>
      <c r="UBE847" s="120"/>
      <c r="UBF847" s="120"/>
      <c r="UBG847" s="120"/>
      <c r="UBH847" s="120"/>
      <c r="UBI847" s="120"/>
      <c r="UBJ847" s="120"/>
      <c r="UBK847" s="120"/>
      <c r="UBL847" s="120"/>
      <c r="UBM847" s="120"/>
      <c r="UBN847" s="120"/>
      <c r="UBO847" s="120"/>
      <c r="UBP847" s="120"/>
      <c r="UBQ847" s="120"/>
      <c r="UBR847" s="120"/>
      <c r="UBS847" s="120"/>
      <c r="UBT847" s="120"/>
      <c r="UBU847" s="120"/>
      <c r="UBV847" s="120"/>
      <c r="UBW847" s="120"/>
      <c r="UBX847" s="120"/>
      <c r="UBY847" s="120"/>
      <c r="UBZ847" s="120"/>
      <c r="UCA847" s="120"/>
      <c r="UCB847" s="120"/>
      <c r="UCC847" s="120"/>
      <c r="UCD847" s="120"/>
      <c r="UCE847" s="120"/>
      <c r="UCF847" s="120"/>
      <c r="UCG847" s="120"/>
      <c r="UCH847" s="120"/>
      <c r="UCI847" s="120"/>
      <c r="UCJ847" s="120"/>
      <c r="UCK847" s="120"/>
      <c r="UCL847" s="120"/>
      <c r="UCM847" s="120"/>
      <c r="UCN847" s="120"/>
      <c r="UCO847" s="120"/>
      <c r="UCP847" s="120"/>
      <c r="UCQ847" s="120"/>
      <c r="UCR847" s="120"/>
      <c r="UCS847" s="120"/>
      <c r="UCT847" s="120"/>
      <c r="UCU847" s="120"/>
      <c r="UCV847" s="120"/>
      <c r="UCW847" s="120"/>
      <c r="UCX847" s="120"/>
      <c r="UCY847" s="120"/>
      <c r="UCZ847" s="120"/>
      <c r="UDA847" s="120"/>
      <c r="UDB847" s="120"/>
      <c r="UDC847" s="120"/>
      <c r="UDD847" s="120"/>
      <c r="UDE847" s="120"/>
      <c r="UDF847" s="120"/>
      <c r="UDG847" s="120"/>
      <c r="UDH847" s="120"/>
      <c r="UDI847" s="120"/>
      <c r="UDJ847" s="120"/>
      <c r="UDK847" s="120"/>
      <c r="UDL847" s="120"/>
      <c r="UDM847" s="120"/>
      <c r="UDN847" s="120"/>
      <c r="UDO847" s="120"/>
      <c r="UDP847" s="120"/>
      <c r="UDQ847" s="120"/>
      <c r="UDR847" s="120"/>
      <c r="UDS847" s="120"/>
      <c r="UDT847" s="120"/>
      <c r="UDU847" s="120"/>
      <c r="UDV847" s="120"/>
      <c r="UDW847" s="120"/>
      <c r="UDX847" s="120"/>
      <c r="UDY847" s="120"/>
      <c r="UDZ847" s="120"/>
      <c r="UEA847" s="120"/>
      <c r="UEB847" s="120"/>
      <c r="UEC847" s="120"/>
      <c r="UED847" s="120"/>
      <c r="UEE847" s="120"/>
      <c r="UEF847" s="120"/>
      <c r="UEG847" s="120"/>
      <c r="UEH847" s="120"/>
      <c r="UEI847" s="120"/>
      <c r="UEJ847" s="120"/>
      <c r="UEK847" s="120"/>
      <c r="UEL847" s="120"/>
      <c r="UEM847" s="120"/>
      <c r="UEN847" s="120"/>
      <c r="UEO847" s="120"/>
      <c r="UEP847" s="120"/>
      <c r="UEQ847" s="120"/>
      <c r="UER847" s="120"/>
      <c r="UES847" s="120"/>
      <c r="UET847" s="120"/>
      <c r="UEU847" s="120"/>
      <c r="UEV847" s="120"/>
      <c r="UEW847" s="120"/>
      <c r="UEX847" s="120"/>
      <c r="UEY847" s="120"/>
      <c r="UEZ847" s="120"/>
      <c r="UFA847" s="120"/>
      <c r="UFB847" s="120"/>
      <c r="UFC847" s="120"/>
      <c r="UFD847" s="120"/>
      <c r="UFE847" s="120"/>
      <c r="UFF847" s="120"/>
      <c r="UFG847" s="120"/>
      <c r="UFH847" s="120"/>
      <c r="UFI847" s="120"/>
      <c r="UFJ847" s="120"/>
      <c r="UFK847" s="120"/>
      <c r="UFL847" s="120"/>
      <c r="UFM847" s="120"/>
      <c r="UFN847" s="120"/>
      <c r="UFO847" s="120"/>
      <c r="UFP847" s="120"/>
      <c r="UFQ847" s="120"/>
      <c r="UFR847" s="120"/>
      <c r="UFS847" s="120"/>
      <c r="UFT847" s="120"/>
      <c r="UFU847" s="120"/>
      <c r="UFV847" s="120"/>
      <c r="UFW847" s="120"/>
      <c r="UFX847" s="120"/>
      <c r="UFY847" s="120"/>
      <c r="UFZ847" s="120"/>
      <c r="UGA847" s="120"/>
      <c r="UGB847" s="120"/>
      <c r="UGC847" s="120"/>
      <c r="UGD847" s="120"/>
      <c r="UGE847" s="120"/>
      <c r="UGF847" s="120"/>
      <c r="UGG847" s="120"/>
      <c r="UGH847" s="120"/>
      <c r="UGI847" s="120"/>
      <c r="UGJ847" s="120"/>
      <c r="UGK847" s="120"/>
      <c r="UGL847" s="120"/>
      <c r="UGM847" s="120"/>
      <c r="UGN847" s="120"/>
      <c r="UGO847" s="120"/>
      <c r="UGP847" s="120"/>
      <c r="UGQ847" s="120"/>
      <c r="UGR847" s="120"/>
      <c r="UGS847" s="120"/>
      <c r="UGT847" s="120"/>
      <c r="UGU847" s="120"/>
      <c r="UGV847" s="120"/>
      <c r="UGW847" s="120"/>
      <c r="UGX847" s="120"/>
      <c r="UGY847" s="120"/>
      <c r="UGZ847" s="120"/>
      <c r="UHA847" s="120"/>
      <c r="UHB847" s="120"/>
      <c r="UHC847" s="120"/>
      <c r="UHD847" s="120"/>
      <c r="UHE847" s="120"/>
      <c r="UHF847" s="120"/>
      <c r="UHG847" s="120"/>
      <c r="UHH847" s="120"/>
      <c r="UHI847" s="120"/>
      <c r="UHJ847" s="120"/>
      <c r="UHK847" s="120"/>
      <c r="UHL847" s="120"/>
      <c r="UHM847" s="120"/>
      <c r="UHN847" s="120"/>
      <c r="UHO847" s="120"/>
      <c r="UHP847" s="120"/>
      <c r="UHQ847" s="120"/>
      <c r="UHR847" s="120"/>
      <c r="UHS847" s="120"/>
      <c r="UHT847" s="120"/>
      <c r="UHU847" s="120"/>
      <c r="UHV847" s="120"/>
      <c r="UHW847" s="120"/>
      <c r="UHX847" s="120"/>
      <c r="UHY847" s="120"/>
      <c r="UHZ847" s="120"/>
      <c r="UIA847" s="120"/>
      <c r="UIB847" s="120"/>
      <c r="UIC847" s="120"/>
      <c r="UID847" s="120"/>
      <c r="UIE847" s="120"/>
      <c r="UIF847" s="120"/>
      <c r="UIG847" s="120"/>
      <c r="UIH847" s="120"/>
      <c r="UII847" s="120"/>
      <c r="UIJ847" s="120"/>
      <c r="UIK847" s="120"/>
      <c r="UIL847" s="120"/>
      <c r="UIM847" s="120"/>
      <c r="UIN847" s="120"/>
      <c r="UIO847" s="120"/>
      <c r="UIP847" s="120"/>
      <c r="UIQ847" s="120"/>
      <c r="UIR847" s="120"/>
      <c r="UIS847" s="120"/>
      <c r="UIT847" s="120"/>
      <c r="UIU847" s="120"/>
      <c r="UIV847" s="120"/>
      <c r="UIW847" s="120"/>
      <c r="UIX847" s="120"/>
      <c r="UIY847" s="120"/>
      <c r="UIZ847" s="120"/>
      <c r="UJA847" s="120"/>
      <c r="UJB847" s="120"/>
      <c r="UJC847" s="120"/>
      <c r="UJD847" s="120"/>
      <c r="UJE847" s="120"/>
      <c r="UJF847" s="120"/>
      <c r="UJG847" s="120"/>
      <c r="UJH847" s="120"/>
      <c r="UJI847" s="120"/>
      <c r="UJJ847" s="120"/>
      <c r="UJK847" s="120"/>
      <c r="UJL847" s="120"/>
      <c r="UJM847" s="120"/>
      <c r="UJN847" s="120"/>
      <c r="UJO847" s="120"/>
      <c r="UJP847" s="120"/>
      <c r="UJQ847" s="120"/>
      <c r="UJR847" s="120"/>
      <c r="UJS847" s="120"/>
      <c r="UJT847" s="120"/>
      <c r="UJU847" s="120"/>
      <c r="UJV847" s="120"/>
      <c r="UJW847" s="120"/>
      <c r="UJX847" s="120"/>
      <c r="UJY847" s="120"/>
      <c r="UJZ847" s="120"/>
      <c r="UKA847" s="120"/>
      <c r="UKB847" s="120"/>
      <c r="UKC847" s="120"/>
      <c r="UKD847" s="120"/>
      <c r="UKE847" s="120"/>
      <c r="UKF847" s="120"/>
      <c r="UKG847" s="120"/>
      <c r="UKH847" s="120"/>
      <c r="UKI847" s="120"/>
      <c r="UKJ847" s="120"/>
      <c r="UKK847" s="120"/>
      <c r="UKL847" s="120"/>
      <c r="UKM847" s="120"/>
      <c r="UKN847" s="120"/>
      <c r="UKO847" s="120"/>
      <c r="UKP847" s="120"/>
      <c r="UKQ847" s="120"/>
      <c r="UKR847" s="120"/>
      <c r="UKS847" s="120"/>
      <c r="UKT847" s="120"/>
      <c r="UKU847" s="120"/>
      <c r="UKV847" s="120"/>
      <c r="UKW847" s="120"/>
      <c r="UKX847" s="120"/>
      <c r="UKY847" s="120"/>
      <c r="UKZ847" s="120"/>
      <c r="ULA847" s="120"/>
      <c r="ULB847" s="120"/>
      <c r="ULC847" s="120"/>
      <c r="ULD847" s="120"/>
      <c r="ULE847" s="120"/>
      <c r="ULF847" s="120"/>
      <c r="ULG847" s="120"/>
      <c r="ULH847" s="120"/>
      <c r="ULI847" s="120"/>
      <c r="ULJ847" s="120"/>
      <c r="ULK847" s="120"/>
      <c r="ULL847" s="120"/>
      <c r="ULM847" s="120"/>
      <c r="ULN847" s="120"/>
      <c r="ULO847" s="120"/>
      <c r="ULP847" s="120"/>
      <c r="ULQ847" s="120"/>
      <c r="ULR847" s="120"/>
      <c r="ULS847" s="120"/>
      <c r="ULT847" s="120"/>
      <c r="ULU847" s="120"/>
      <c r="ULV847" s="120"/>
      <c r="ULW847" s="120"/>
      <c r="ULX847" s="120"/>
      <c r="ULY847" s="120"/>
      <c r="ULZ847" s="120"/>
      <c r="UMA847" s="120"/>
      <c r="UMB847" s="120"/>
      <c r="UMC847" s="120"/>
      <c r="UMD847" s="120"/>
      <c r="UME847" s="120"/>
      <c r="UMF847" s="120"/>
      <c r="UMG847" s="120"/>
      <c r="UMH847" s="120"/>
      <c r="UMI847" s="120"/>
      <c r="UMJ847" s="120"/>
      <c r="UMK847" s="120"/>
      <c r="UML847" s="120"/>
      <c r="UMM847" s="120"/>
      <c r="UMN847" s="120"/>
      <c r="UMO847" s="120"/>
      <c r="UMP847" s="120"/>
      <c r="UMQ847" s="120"/>
      <c r="UMR847" s="120"/>
      <c r="UMS847" s="120"/>
      <c r="UMT847" s="120"/>
      <c r="UMU847" s="120"/>
      <c r="UMV847" s="120"/>
      <c r="UMW847" s="120"/>
      <c r="UMX847" s="120"/>
      <c r="UMY847" s="120"/>
      <c r="UMZ847" s="120"/>
      <c r="UNA847" s="120"/>
      <c r="UNB847" s="120"/>
      <c r="UNC847" s="120"/>
      <c r="UND847" s="120"/>
      <c r="UNE847" s="120"/>
      <c r="UNF847" s="120"/>
      <c r="UNG847" s="120"/>
      <c r="UNH847" s="120"/>
      <c r="UNI847" s="120"/>
      <c r="UNJ847" s="120"/>
      <c r="UNK847" s="120"/>
      <c r="UNL847" s="120"/>
      <c r="UNM847" s="120"/>
      <c r="UNN847" s="120"/>
      <c r="UNO847" s="120"/>
      <c r="UNP847" s="120"/>
      <c r="UNQ847" s="120"/>
      <c r="UNR847" s="120"/>
      <c r="UNS847" s="120"/>
      <c r="UNT847" s="120"/>
      <c r="UNU847" s="120"/>
      <c r="UNV847" s="120"/>
      <c r="UNW847" s="120"/>
      <c r="UNX847" s="120"/>
      <c r="UNY847" s="120"/>
      <c r="UNZ847" s="120"/>
      <c r="UOA847" s="120"/>
      <c r="UOB847" s="120"/>
      <c r="UOC847" s="120"/>
      <c r="UOD847" s="120"/>
      <c r="UOE847" s="120"/>
      <c r="UOF847" s="120"/>
      <c r="UOG847" s="120"/>
      <c r="UOH847" s="120"/>
      <c r="UOI847" s="120"/>
      <c r="UOJ847" s="120"/>
      <c r="UOK847" s="120"/>
      <c r="UOL847" s="120"/>
      <c r="UOM847" s="120"/>
      <c r="UON847" s="120"/>
      <c r="UOO847" s="120"/>
      <c r="UOP847" s="120"/>
      <c r="UOQ847" s="120"/>
      <c r="UOR847" s="120"/>
      <c r="UOS847" s="120"/>
      <c r="UOT847" s="120"/>
      <c r="UOU847" s="120"/>
      <c r="UOV847" s="120"/>
      <c r="UOW847" s="120"/>
      <c r="UOX847" s="120"/>
      <c r="UOY847" s="120"/>
      <c r="UOZ847" s="120"/>
      <c r="UPA847" s="120"/>
      <c r="UPB847" s="120"/>
      <c r="UPC847" s="120"/>
      <c r="UPD847" s="120"/>
      <c r="UPE847" s="120"/>
      <c r="UPF847" s="120"/>
      <c r="UPG847" s="120"/>
      <c r="UPH847" s="120"/>
      <c r="UPI847" s="120"/>
      <c r="UPJ847" s="120"/>
      <c r="UPK847" s="120"/>
      <c r="UPL847" s="120"/>
      <c r="UPM847" s="120"/>
      <c r="UPN847" s="120"/>
      <c r="UPO847" s="120"/>
      <c r="UPP847" s="120"/>
      <c r="UPQ847" s="120"/>
      <c r="UPR847" s="120"/>
      <c r="UPS847" s="120"/>
      <c r="UPT847" s="120"/>
      <c r="UPU847" s="120"/>
      <c r="UPV847" s="120"/>
      <c r="UPW847" s="120"/>
      <c r="UPX847" s="120"/>
      <c r="UPY847" s="120"/>
      <c r="UPZ847" s="120"/>
      <c r="UQA847" s="120"/>
      <c r="UQB847" s="120"/>
      <c r="UQC847" s="120"/>
      <c r="UQD847" s="120"/>
      <c r="UQE847" s="120"/>
      <c r="UQF847" s="120"/>
      <c r="UQG847" s="120"/>
      <c r="UQH847" s="120"/>
      <c r="UQI847" s="120"/>
      <c r="UQJ847" s="120"/>
      <c r="UQK847" s="120"/>
      <c r="UQL847" s="120"/>
      <c r="UQM847" s="120"/>
      <c r="UQN847" s="120"/>
      <c r="UQO847" s="120"/>
      <c r="UQP847" s="120"/>
      <c r="UQQ847" s="120"/>
      <c r="UQR847" s="120"/>
      <c r="UQS847" s="120"/>
      <c r="UQT847" s="120"/>
      <c r="UQU847" s="120"/>
      <c r="UQV847" s="120"/>
      <c r="UQW847" s="120"/>
      <c r="UQX847" s="120"/>
      <c r="UQY847" s="120"/>
      <c r="UQZ847" s="120"/>
      <c r="URA847" s="120"/>
      <c r="URB847" s="120"/>
      <c r="URC847" s="120"/>
      <c r="URD847" s="120"/>
      <c r="URE847" s="120"/>
      <c r="URF847" s="120"/>
      <c r="URG847" s="120"/>
      <c r="URH847" s="120"/>
      <c r="URI847" s="120"/>
      <c r="URJ847" s="120"/>
      <c r="URK847" s="120"/>
      <c r="URL847" s="120"/>
      <c r="URM847" s="120"/>
      <c r="URN847" s="120"/>
      <c r="URO847" s="120"/>
      <c r="URP847" s="120"/>
      <c r="URQ847" s="120"/>
      <c r="URR847" s="120"/>
      <c r="URS847" s="120"/>
      <c r="URT847" s="120"/>
      <c r="URU847" s="120"/>
      <c r="URV847" s="120"/>
      <c r="URW847" s="120"/>
      <c r="URX847" s="120"/>
      <c r="URY847" s="120"/>
      <c r="URZ847" s="120"/>
      <c r="USA847" s="120"/>
      <c r="USB847" s="120"/>
      <c r="USC847" s="120"/>
      <c r="USD847" s="120"/>
      <c r="USE847" s="120"/>
      <c r="USF847" s="120"/>
      <c r="USG847" s="120"/>
      <c r="USH847" s="120"/>
      <c r="USI847" s="120"/>
      <c r="USJ847" s="120"/>
      <c r="USK847" s="120"/>
      <c r="USL847" s="120"/>
      <c r="USM847" s="120"/>
      <c r="USN847" s="120"/>
      <c r="USO847" s="120"/>
      <c r="USP847" s="120"/>
      <c r="USQ847" s="120"/>
      <c r="USR847" s="120"/>
      <c r="USS847" s="120"/>
      <c r="UST847" s="120"/>
      <c r="USU847" s="120"/>
      <c r="USV847" s="120"/>
      <c r="USW847" s="120"/>
      <c r="USX847" s="120"/>
      <c r="USY847" s="120"/>
      <c r="USZ847" s="120"/>
      <c r="UTA847" s="120"/>
      <c r="UTB847" s="120"/>
      <c r="UTC847" s="120"/>
      <c r="UTD847" s="120"/>
      <c r="UTE847" s="120"/>
      <c r="UTF847" s="120"/>
      <c r="UTG847" s="120"/>
      <c r="UTH847" s="120"/>
      <c r="UTI847" s="120"/>
      <c r="UTJ847" s="120"/>
      <c r="UTK847" s="120"/>
      <c r="UTL847" s="120"/>
      <c r="UTM847" s="120"/>
      <c r="UTN847" s="120"/>
      <c r="UTO847" s="120"/>
      <c r="UTP847" s="120"/>
      <c r="UTQ847" s="120"/>
      <c r="UTR847" s="120"/>
      <c r="UTS847" s="120"/>
      <c r="UTT847" s="120"/>
      <c r="UTU847" s="120"/>
      <c r="UTV847" s="120"/>
      <c r="UTW847" s="120"/>
      <c r="UTX847" s="120"/>
      <c r="UTY847" s="120"/>
      <c r="UTZ847" s="120"/>
      <c r="UUA847" s="120"/>
      <c r="UUB847" s="120"/>
      <c r="UUC847" s="120"/>
      <c r="UUD847" s="120"/>
      <c r="UUE847" s="120"/>
      <c r="UUF847" s="120"/>
      <c r="UUG847" s="120"/>
      <c r="UUH847" s="120"/>
      <c r="UUI847" s="120"/>
      <c r="UUJ847" s="120"/>
      <c r="UUK847" s="120"/>
      <c r="UUL847" s="120"/>
      <c r="UUM847" s="120"/>
      <c r="UUN847" s="120"/>
      <c r="UUO847" s="120"/>
      <c r="UUP847" s="120"/>
      <c r="UUQ847" s="120"/>
      <c r="UUR847" s="120"/>
      <c r="UUS847" s="120"/>
      <c r="UUT847" s="120"/>
      <c r="UUU847" s="120"/>
      <c r="UUV847" s="120"/>
      <c r="UUW847" s="120"/>
      <c r="UUX847" s="120"/>
      <c r="UUY847" s="120"/>
      <c r="UUZ847" s="120"/>
      <c r="UVA847" s="120"/>
      <c r="UVB847" s="120"/>
      <c r="UVC847" s="120"/>
      <c r="UVD847" s="120"/>
      <c r="UVE847" s="120"/>
      <c r="UVF847" s="120"/>
      <c r="UVG847" s="120"/>
      <c r="UVH847" s="120"/>
      <c r="UVI847" s="120"/>
      <c r="UVJ847" s="120"/>
      <c r="UVK847" s="120"/>
      <c r="UVL847" s="120"/>
      <c r="UVM847" s="120"/>
      <c r="UVN847" s="120"/>
      <c r="UVO847" s="120"/>
      <c r="UVP847" s="120"/>
      <c r="UVQ847" s="120"/>
      <c r="UVR847" s="120"/>
      <c r="UVS847" s="120"/>
      <c r="UVT847" s="120"/>
      <c r="UVU847" s="120"/>
      <c r="UVV847" s="120"/>
      <c r="UVW847" s="120"/>
      <c r="UVX847" s="120"/>
      <c r="UVY847" s="120"/>
      <c r="UVZ847" s="120"/>
      <c r="UWA847" s="120"/>
      <c r="UWB847" s="120"/>
      <c r="UWC847" s="120"/>
      <c r="UWD847" s="120"/>
      <c r="UWE847" s="120"/>
      <c r="UWF847" s="120"/>
      <c r="UWG847" s="120"/>
      <c r="UWH847" s="120"/>
      <c r="UWI847" s="120"/>
      <c r="UWJ847" s="120"/>
      <c r="UWK847" s="120"/>
      <c r="UWL847" s="120"/>
      <c r="UWM847" s="120"/>
      <c r="UWN847" s="120"/>
      <c r="UWO847" s="120"/>
      <c r="UWP847" s="120"/>
      <c r="UWQ847" s="120"/>
      <c r="UWR847" s="120"/>
      <c r="UWS847" s="120"/>
      <c r="UWT847" s="120"/>
      <c r="UWU847" s="120"/>
      <c r="UWV847" s="120"/>
      <c r="UWW847" s="120"/>
      <c r="UWX847" s="120"/>
      <c r="UWY847" s="120"/>
      <c r="UWZ847" s="120"/>
      <c r="UXA847" s="120"/>
      <c r="UXB847" s="120"/>
      <c r="UXC847" s="120"/>
      <c r="UXD847" s="120"/>
      <c r="UXE847" s="120"/>
      <c r="UXF847" s="120"/>
      <c r="UXG847" s="120"/>
      <c r="UXH847" s="120"/>
      <c r="UXI847" s="120"/>
      <c r="UXJ847" s="120"/>
      <c r="UXK847" s="120"/>
      <c r="UXL847" s="120"/>
      <c r="UXM847" s="120"/>
      <c r="UXN847" s="120"/>
      <c r="UXO847" s="120"/>
      <c r="UXP847" s="120"/>
      <c r="UXQ847" s="120"/>
      <c r="UXR847" s="120"/>
      <c r="UXS847" s="120"/>
      <c r="UXT847" s="120"/>
      <c r="UXU847" s="120"/>
      <c r="UXV847" s="120"/>
      <c r="UXW847" s="120"/>
      <c r="UXX847" s="120"/>
      <c r="UXY847" s="120"/>
      <c r="UXZ847" s="120"/>
      <c r="UYA847" s="120"/>
      <c r="UYB847" s="120"/>
      <c r="UYC847" s="120"/>
      <c r="UYD847" s="120"/>
      <c r="UYE847" s="120"/>
      <c r="UYF847" s="120"/>
      <c r="UYG847" s="120"/>
      <c r="UYH847" s="120"/>
      <c r="UYI847" s="120"/>
      <c r="UYJ847" s="120"/>
      <c r="UYK847" s="120"/>
      <c r="UYL847" s="120"/>
      <c r="UYM847" s="120"/>
      <c r="UYN847" s="120"/>
      <c r="UYO847" s="120"/>
      <c r="UYP847" s="120"/>
      <c r="UYQ847" s="120"/>
      <c r="UYR847" s="120"/>
      <c r="UYS847" s="120"/>
      <c r="UYT847" s="120"/>
      <c r="UYU847" s="120"/>
      <c r="UYV847" s="120"/>
      <c r="UYW847" s="120"/>
      <c r="UYX847" s="120"/>
      <c r="UYY847" s="120"/>
      <c r="UYZ847" s="120"/>
      <c r="UZA847" s="120"/>
      <c r="UZB847" s="120"/>
      <c r="UZC847" s="120"/>
      <c r="UZD847" s="120"/>
      <c r="UZE847" s="120"/>
      <c r="UZF847" s="120"/>
      <c r="UZG847" s="120"/>
      <c r="UZH847" s="120"/>
      <c r="UZI847" s="120"/>
      <c r="UZJ847" s="120"/>
      <c r="UZK847" s="120"/>
      <c r="UZL847" s="120"/>
      <c r="UZM847" s="120"/>
      <c r="UZN847" s="120"/>
      <c r="UZO847" s="120"/>
      <c r="UZP847" s="120"/>
      <c r="UZQ847" s="120"/>
      <c r="UZR847" s="120"/>
      <c r="UZS847" s="120"/>
      <c r="UZT847" s="120"/>
      <c r="UZU847" s="120"/>
      <c r="UZV847" s="120"/>
      <c r="UZW847" s="120"/>
      <c r="UZX847" s="120"/>
      <c r="UZY847" s="120"/>
      <c r="UZZ847" s="120"/>
      <c r="VAA847" s="120"/>
      <c r="VAB847" s="120"/>
      <c r="VAC847" s="120"/>
      <c r="VAD847" s="120"/>
      <c r="VAE847" s="120"/>
      <c r="VAF847" s="120"/>
      <c r="VAG847" s="120"/>
      <c r="VAH847" s="120"/>
      <c r="VAI847" s="120"/>
      <c r="VAJ847" s="120"/>
      <c r="VAK847" s="120"/>
      <c r="VAL847" s="120"/>
      <c r="VAM847" s="120"/>
      <c r="VAN847" s="120"/>
      <c r="VAO847" s="120"/>
      <c r="VAP847" s="120"/>
      <c r="VAQ847" s="120"/>
      <c r="VAR847" s="120"/>
      <c r="VAS847" s="120"/>
      <c r="VAT847" s="120"/>
      <c r="VAU847" s="120"/>
      <c r="VAV847" s="120"/>
      <c r="VAW847" s="120"/>
      <c r="VAX847" s="120"/>
      <c r="VAY847" s="120"/>
      <c r="VAZ847" s="120"/>
      <c r="VBA847" s="120"/>
      <c r="VBB847" s="120"/>
      <c r="VBC847" s="120"/>
      <c r="VBD847" s="120"/>
      <c r="VBE847" s="120"/>
      <c r="VBF847" s="120"/>
      <c r="VBG847" s="120"/>
      <c r="VBH847" s="120"/>
      <c r="VBI847" s="120"/>
      <c r="VBJ847" s="120"/>
      <c r="VBK847" s="120"/>
      <c r="VBL847" s="120"/>
      <c r="VBM847" s="120"/>
      <c r="VBN847" s="120"/>
      <c r="VBO847" s="120"/>
      <c r="VBP847" s="120"/>
      <c r="VBQ847" s="120"/>
      <c r="VBR847" s="120"/>
      <c r="VBS847" s="120"/>
      <c r="VBT847" s="120"/>
      <c r="VBU847" s="120"/>
      <c r="VBV847" s="120"/>
      <c r="VBW847" s="120"/>
      <c r="VBX847" s="120"/>
      <c r="VBY847" s="120"/>
      <c r="VBZ847" s="120"/>
      <c r="VCA847" s="120"/>
      <c r="VCB847" s="120"/>
      <c r="VCC847" s="120"/>
      <c r="VCD847" s="120"/>
      <c r="VCE847" s="120"/>
      <c r="VCF847" s="120"/>
      <c r="VCG847" s="120"/>
      <c r="VCH847" s="120"/>
      <c r="VCI847" s="120"/>
      <c r="VCJ847" s="120"/>
      <c r="VCK847" s="120"/>
      <c r="VCL847" s="120"/>
      <c r="VCM847" s="120"/>
      <c r="VCN847" s="120"/>
      <c r="VCO847" s="120"/>
      <c r="VCP847" s="120"/>
      <c r="VCQ847" s="120"/>
      <c r="VCR847" s="120"/>
      <c r="VCS847" s="120"/>
      <c r="VCT847" s="120"/>
      <c r="VCU847" s="120"/>
      <c r="VCV847" s="120"/>
      <c r="VCW847" s="120"/>
      <c r="VCX847" s="120"/>
      <c r="VCY847" s="120"/>
      <c r="VCZ847" s="120"/>
      <c r="VDA847" s="120"/>
      <c r="VDB847" s="120"/>
      <c r="VDC847" s="120"/>
      <c r="VDD847" s="120"/>
      <c r="VDE847" s="120"/>
      <c r="VDF847" s="120"/>
      <c r="VDG847" s="120"/>
      <c r="VDH847" s="120"/>
      <c r="VDI847" s="120"/>
      <c r="VDJ847" s="120"/>
      <c r="VDK847" s="120"/>
      <c r="VDL847" s="120"/>
      <c r="VDM847" s="120"/>
      <c r="VDN847" s="120"/>
      <c r="VDO847" s="120"/>
      <c r="VDP847" s="120"/>
      <c r="VDQ847" s="120"/>
      <c r="VDR847" s="120"/>
      <c r="VDS847" s="120"/>
      <c r="VDT847" s="120"/>
      <c r="VDU847" s="120"/>
      <c r="VDV847" s="120"/>
      <c r="VDW847" s="120"/>
      <c r="VDX847" s="120"/>
      <c r="VDY847" s="120"/>
      <c r="VDZ847" s="120"/>
      <c r="VEA847" s="120"/>
      <c r="VEB847" s="120"/>
      <c r="VEC847" s="120"/>
      <c r="VED847" s="120"/>
      <c r="VEE847" s="120"/>
      <c r="VEF847" s="120"/>
      <c r="VEG847" s="120"/>
      <c r="VEH847" s="120"/>
      <c r="VEI847" s="120"/>
      <c r="VEJ847" s="120"/>
      <c r="VEK847" s="120"/>
      <c r="VEL847" s="120"/>
      <c r="VEM847" s="120"/>
      <c r="VEN847" s="120"/>
      <c r="VEO847" s="120"/>
      <c r="VEP847" s="120"/>
      <c r="VEQ847" s="120"/>
      <c r="VER847" s="120"/>
      <c r="VES847" s="120"/>
      <c r="VET847" s="120"/>
      <c r="VEU847" s="120"/>
      <c r="VEV847" s="120"/>
      <c r="VEW847" s="120"/>
      <c r="VEX847" s="120"/>
      <c r="VEY847" s="120"/>
      <c r="VEZ847" s="120"/>
      <c r="VFA847" s="120"/>
      <c r="VFB847" s="120"/>
      <c r="VFC847" s="120"/>
      <c r="VFD847" s="120"/>
      <c r="VFE847" s="120"/>
      <c r="VFF847" s="120"/>
      <c r="VFG847" s="120"/>
      <c r="VFH847" s="120"/>
      <c r="VFI847" s="120"/>
      <c r="VFJ847" s="120"/>
      <c r="VFK847" s="120"/>
      <c r="VFL847" s="120"/>
      <c r="VFM847" s="120"/>
      <c r="VFN847" s="120"/>
      <c r="VFO847" s="120"/>
      <c r="VFP847" s="120"/>
      <c r="VFQ847" s="120"/>
      <c r="VFR847" s="120"/>
      <c r="VFS847" s="120"/>
      <c r="VFT847" s="120"/>
      <c r="VFU847" s="120"/>
      <c r="VFV847" s="120"/>
      <c r="VFW847" s="120"/>
      <c r="VFX847" s="120"/>
      <c r="VFY847" s="120"/>
      <c r="VFZ847" s="120"/>
      <c r="VGA847" s="120"/>
      <c r="VGB847" s="120"/>
      <c r="VGC847" s="120"/>
      <c r="VGD847" s="120"/>
      <c r="VGE847" s="120"/>
      <c r="VGF847" s="120"/>
      <c r="VGG847" s="120"/>
      <c r="VGH847" s="120"/>
      <c r="VGI847" s="120"/>
      <c r="VGJ847" s="120"/>
      <c r="VGK847" s="120"/>
      <c r="VGL847" s="120"/>
      <c r="VGM847" s="120"/>
      <c r="VGN847" s="120"/>
      <c r="VGO847" s="120"/>
      <c r="VGP847" s="120"/>
      <c r="VGQ847" s="120"/>
      <c r="VGR847" s="120"/>
      <c r="VGS847" s="120"/>
      <c r="VGT847" s="120"/>
      <c r="VGU847" s="120"/>
      <c r="VGV847" s="120"/>
      <c r="VGW847" s="120"/>
      <c r="VGX847" s="120"/>
      <c r="VGY847" s="120"/>
      <c r="VGZ847" s="120"/>
      <c r="VHA847" s="120"/>
      <c r="VHB847" s="120"/>
      <c r="VHC847" s="120"/>
      <c r="VHD847" s="120"/>
      <c r="VHE847" s="120"/>
      <c r="VHF847" s="120"/>
      <c r="VHG847" s="120"/>
      <c r="VHH847" s="120"/>
      <c r="VHI847" s="120"/>
      <c r="VHJ847" s="120"/>
      <c r="VHK847" s="120"/>
      <c r="VHL847" s="120"/>
      <c r="VHM847" s="120"/>
      <c r="VHN847" s="120"/>
      <c r="VHO847" s="120"/>
      <c r="VHP847" s="120"/>
      <c r="VHQ847" s="120"/>
      <c r="VHR847" s="120"/>
      <c r="VHS847" s="120"/>
      <c r="VHT847" s="120"/>
      <c r="VHU847" s="120"/>
      <c r="VHV847" s="120"/>
      <c r="VHW847" s="120"/>
      <c r="VHX847" s="120"/>
      <c r="VHY847" s="120"/>
      <c r="VHZ847" s="120"/>
      <c r="VIA847" s="120"/>
      <c r="VIB847" s="120"/>
      <c r="VIC847" s="120"/>
      <c r="VID847" s="120"/>
      <c r="VIE847" s="120"/>
      <c r="VIF847" s="120"/>
      <c r="VIG847" s="120"/>
      <c r="VIH847" s="120"/>
      <c r="VII847" s="120"/>
      <c r="VIJ847" s="120"/>
      <c r="VIK847" s="120"/>
      <c r="VIL847" s="120"/>
      <c r="VIM847" s="120"/>
      <c r="VIN847" s="120"/>
      <c r="VIO847" s="120"/>
      <c r="VIP847" s="120"/>
      <c r="VIQ847" s="120"/>
      <c r="VIR847" s="120"/>
      <c r="VIS847" s="120"/>
      <c r="VIT847" s="120"/>
      <c r="VIU847" s="120"/>
      <c r="VIV847" s="120"/>
      <c r="VIW847" s="120"/>
      <c r="VIX847" s="120"/>
      <c r="VIY847" s="120"/>
      <c r="VIZ847" s="120"/>
      <c r="VJA847" s="120"/>
      <c r="VJB847" s="120"/>
      <c r="VJC847" s="120"/>
      <c r="VJD847" s="120"/>
      <c r="VJE847" s="120"/>
      <c r="VJF847" s="120"/>
      <c r="VJG847" s="120"/>
      <c r="VJH847" s="120"/>
      <c r="VJI847" s="120"/>
      <c r="VJJ847" s="120"/>
      <c r="VJK847" s="120"/>
      <c r="VJL847" s="120"/>
      <c r="VJM847" s="120"/>
      <c r="VJN847" s="120"/>
      <c r="VJO847" s="120"/>
      <c r="VJP847" s="120"/>
      <c r="VJQ847" s="120"/>
      <c r="VJR847" s="120"/>
      <c r="VJS847" s="120"/>
      <c r="VJT847" s="120"/>
      <c r="VJU847" s="120"/>
      <c r="VJV847" s="120"/>
      <c r="VJW847" s="120"/>
      <c r="VJX847" s="120"/>
      <c r="VJY847" s="120"/>
      <c r="VJZ847" s="120"/>
      <c r="VKA847" s="120"/>
      <c r="VKB847" s="120"/>
      <c r="VKC847" s="120"/>
      <c r="VKD847" s="120"/>
      <c r="VKE847" s="120"/>
      <c r="VKF847" s="120"/>
      <c r="VKG847" s="120"/>
      <c r="VKH847" s="120"/>
      <c r="VKI847" s="120"/>
      <c r="VKJ847" s="120"/>
      <c r="VKK847" s="120"/>
      <c r="VKL847" s="120"/>
      <c r="VKM847" s="120"/>
      <c r="VKN847" s="120"/>
      <c r="VKO847" s="120"/>
      <c r="VKP847" s="120"/>
      <c r="VKQ847" s="120"/>
      <c r="VKR847" s="120"/>
      <c r="VKS847" s="120"/>
      <c r="VKT847" s="120"/>
      <c r="VKU847" s="120"/>
      <c r="VKV847" s="120"/>
      <c r="VKW847" s="120"/>
      <c r="VKX847" s="120"/>
      <c r="VKY847" s="120"/>
      <c r="VKZ847" s="120"/>
      <c r="VLA847" s="120"/>
      <c r="VLB847" s="120"/>
      <c r="VLC847" s="120"/>
      <c r="VLD847" s="120"/>
      <c r="VLE847" s="120"/>
      <c r="VLF847" s="120"/>
      <c r="VLG847" s="120"/>
      <c r="VLH847" s="120"/>
      <c r="VLI847" s="120"/>
      <c r="VLJ847" s="120"/>
      <c r="VLK847" s="120"/>
      <c r="VLL847" s="120"/>
      <c r="VLM847" s="120"/>
      <c r="VLN847" s="120"/>
      <c r="VLO847" s="120"/>
      <c r="VLP847" s="120"/>
      <c r="VLQ847" s="120"/>
      <c r="VLR847" s="120"/>
      <c r="VLS847" s="120"/>
      <c r="VLT847" s="120"/>
      <c r="VLU847" s="120"/>
      <c r="VLV847" s="120"/>
      <c r="VLW847" s="120"/>
      <c r="VLX847" s="120"/>
      <c r="VLY847" s="120"/>
      <c r="VLZ847" s="120"/>
      <c r="VMA847" s="120"/>
      <c r="VMB847" s="120"/>
      <c r="VMC847" s="120"/>
      <c r="VMD847" s="120"/>
      <c r="VME847" s="120"/>
      <c r="VMF847" s="120"/>
      <c r="VMG847" s="120"/>
      <c r="VMH847" s="120"/>
      <c r="VMI847" s="120"/>
      <c r="VMJ847" s="120"/>
      <c r="VMK847" s="120"/>
      <c r="VML847" s="120"/>
      <c r="VMM847" s="120"/>
      <c r="VMN847" s="120"/>
      <c r="VMO847" s="120"/>
      <c r="VMP847" s="120"/>
      <c r="VMQ847" s="120"/>
      <c r="VMR847" s="120"/>
      <c r="VMS847" s="120"/>
      <c r="VMT847" s="120"/>
      <c r="VMU847" s="120"/>
      <c r="VMV847" s="120"/>
      <c r="VMW847" s="120"/>
      <c r="VMX847" s="120"/>
      <c r="VMY847" s="120"/>
      <c r="VMZ847" s="120"/>
      <c r="VNA847" s="120"/>
      <c r="VNB847" s="120"/>
      <c r="VNC847" s="120"/>
      <c r="VND847" s="120"/>
      <c r="VNE847" s="120"/>
      <c r="VNF847" s="120"/>
      <c r="VNG847" s="120"/>
      <c r="VNH847" s="120"/>
      <c r="VNI847" s="120"/>
      <c r="VNJ847" s="120"/>
      <c r="VNK847" s="120"/>
      <c r="VNL847" s="120"/>
      <c r="VNM847" s="120"/>
      <c r="VNN847" s="120"/>
      <c r="VNO847" s="120"/>
      <c r="VNP847" s="120"/>
      <c r="VNQ847" s="120"/>
      <c r="VNR847" s="120"/>
      <c r="VNS847" s="120"/>
      <c r="VNT847" s="120"/>
      <c r="VNU847" s="120"/>
      <c r="VNV847" s="120"/>
      <c r="VNW847" s="120"/>
      <c r="VNX847" s="120"/>
      <c r="VNY847" s="120"/>
      <c r="VNZ847" s="120"/>
      <c r="VOA847" s="120"/>
      <c r="VOB847" s="120"/>
      <c r="VOC847" s="120"/>
      <c r="VOD847" s="120"/>
      <c r="VOE847" s="120"/>
      <c r="VOF847" s="120"/>
      <c r="VOG847" s="120"/>
      <c r="VOH847" s="120"/>
      <c r="VOI847" s="120"/>
      <c r="VOJ847" s="120"/>
      <c r="VOK847" s="120"/>
      <c r="VOL847" s="120"/>
      <c r="VOM847" s="120"/>
      <c r="VON847" s="120"/>
      <c r="VOO847" s="120"/>
      <c r="VOP847" s="120"/>
      <c r="VOQ847" s="120"/>
      <c r="VOR847" s="120"/>
      <c r="VOS847" s="120"/>
      <c r="VOT847" s="120"/>
      <c r="VOU847" s="120"/>
      <c r="VOV847" s="120"/>
      <c r="VOW847" s="120"/>
      <c r="VOX847" s="120"/>
      <c r="VOY847" s="120"/>
      <c r="VOZ847" s="120"/>
      <c r="VPA847" s="120"/>
      <c r="VPB847" s="120"/>
      <c r="VPC847" s="120"/>
      <c r="VPD847" s="120"/>
      <c r="VPE847" s="120"/>
      <c r="VPF847" s="120"/>
      <c r="VPG847" s="120"/>
      <c r="VPH847" s="120"/>
      <c r="VPI847" s="120"/>
      <c r="VPJ847" s="120"/>
      <c r="VPK847" s="120"/>
      <c r="VPL847" s="120"/>
      <c r="VPM847" s="120"/>
      <c r="VPN847" s="120"/>
      <c r="VPO847" s="120"/>
      <c r="VPP847" s="120"/>
      <c r="VPQ847" s="120"/>
      <c r="VPR847" s="120"/>
      <c r="VPS847" s="120"/>
      <c r="VPT847" s="120"/>
      <c r="VPU847" s="120"/>
      <c r="VPV847" s="120"/>
      <c r="VPW847" s="120"/>
      <c r="VPX847" s="120"/>
      <c r="VPY847" s="120"/>
      <c r="VPZ847" s="120"/>
      <c r="VQA847" s="120"/>
      <c r="VQB847" s="120"/>
      <c r="VQC847" s="120"/>
      <c r="VQD847" s="120"/>
      <c r="VQE847" s="120"/>
      <c r="VQF847" s="120"/>
      <c r="VQG847" s="120"/>
      <c r="VQH847" s="120"/>
      <c r="VQI847" s="120"/>
      <c r="VQJ847" s="120"/>
      <c r="VQK847" s="120"/>
      <c r="VQL847" s="120"/>
      <c r="VQM847" s="120"/>
      <c r="VQN847" s="120"/>
      <c r="VQO847" s="120"/>
      <c r="VQP847" s="120"/>
      <c r="VQQ847" s="120"/>
      <c r="VQR847" s="120"/>
      <c r="VQS847" s="120"/>
      <c r="VQT847" s="120"/>
      <c r="VQU847" s="120"/>
      <c r="VQV847" s="120"/>
      <c r="VQW847" s="120"/>
      <c r="VQX847" s="120"/>
      <c r="VQY847" s="120"/>
      <c r="VQZ847" s="120"/>
      <c r="VRA847" s="120"/>
      <c r="VRB847" s="120"/>
      <c r="VRC847" s="120"/>
      <c r="VRD847" s="120"/>
      <c r="VRE847" s="120"/>
      <c r="VRF847" s="120"/>
      <c r="VRG847" s="120"/>
      <c r="VRH847" s="120"/>
      <c r="VRI847" s="120"/>
      <c r="VRJ847" s="120"/>
      <c r="VRK847" s="120"/>
      <c r="VRL847" s="120"/>
      <c r="VRM847" s="120"/>
      <c r="VRN847" s="120"/>
      <c r="VRO847" s="120"/>
      <c r="VRP847" s="120"/>
      <c r="VRQ847" s="120"/>
      <c r="VRR847" s="120"/>
      <c r="VRS847" s="120"/>
      <c r="VRT847" s="120"/>
      <c r="VRU847" s="120"/>
      <c r="VRV847" s="120"/>
      <c r="VRW847" s="120"/>
      <c r="VRX847" s="120"/>
      <c r="VRY847" s="120"/>
      <c r="VRZ847" s="120"/>
      <c r="VSA847" s="120"/>
      <c r="VSB847" s="120"/>
      <c r="VSC847" s="120"/>
      <c r="VSD847" s="120"/>
      <c r="VSE847" s="120"/>
      <c r="VSF847" s="120"/>
      <c r="VSG847" s="120"/>
      <c r="VSH847" s="120"/>
      <c r="VSI847" s="120"/>
      <c r="VSJ847" s="120"/>
      <c r="VSK847" s="120"/>
      <c r="VSL847" s="120"/>
      <c r="VSM847" s="120"/>
      <c r="VSN847" s="120"/>
      <c r="VSO847" s="120"/>
      <c r="VSP847" s="120"/>
      <c r="VSQ847" s="120"/>
      <c r="VSR847" s="120"/>
      <c r="VSS847" s="120"/>
      <c r="VST847" s="120"/>
      <c r="VSU847" s="120"/>
      <c r="VSV847" s="120"/>
      <c r="VSW847" s="120"/>
      <c r="VSX847" s="120"/>
      <c r="VSY847" s="120"/>
      <c r="VSZ847" s="120"/>
      <c r="VTA847" s="120"/>
      <c r="VTB847" s="120"/>
      <c r="VTC847" s="120"/>
      <c r="VTD847" s="120"/>
      <c r="VTE847" s="120"/>
      <c r="VTF847" s="120"/>
      <c r="VTG847" s="120"/>
      <c r="VTH847" s="120"/>
      <c r="VTI847" s="120"/>
      <c r="VTJ847" s="120"/>
      <c r="VTK847" s="120"/>
      <c r="VTL847" s="120"/>
      <c r="VTM847" s="120"/>
      <c r="VTN847" s="120"/>
      <c r="VTO847" s="120"/>
      <c r="VTP847" s="120"/>
      <c r="VTQ847" s="120"/>
      <c r="VTR847" s="120"/>
      <c r="VTS847" s="120"/>
      <c r="VTT847" s="120"/>
      <c r="VTU847" s="120"/>
      <c r="VTV847" s="120"/>
      <c r="VTW847" s="120"/>
      <c r="VTX847" s="120"/>
      <c r="VTY847" s="120"/>
      <c r="VTZ847" s="120"/>
      <c r="VUA847" s="120"/>
      <c r="VUB847" s="120"/>
      <c r="VUC847" s="120"/>
      <c r="VUD847" s="120"/>
      <c r="VUE847" s="120"/>
      <c r="VUF847" s="120"/>
      <c r="VUG847" s="120"/>
      <c r="VUH847" s="120"/>
      <c r="VUI847" s="120"/>
      <c r="VUJ847" s="120"/>
      <c r="VUK847" s="120"/>
      <c r="VUL847" s="120"/>
      <c r="VUM847" s="120"/>
      <c r="VUN847" s="120"/>
      <c r="VUO847" s="120"/>
      <c r="VUP847" s="120"/>
      <c r="VUQ847" s="120"/>
      <c r="VUR847" s="120"/>
      <c r="VUS847" s="120"/>
      <c r="VUT847" s="120"/>
      <c r="VUU847" s="120"/>
      <c r="VUV847" s="120"/>
      <c r="VUW847" s="120"/>
      <c r="VUX847" s="120"/>
      <c r="VUY847" s="120"/>
      <c r="VUZ847" s="120"/>
      <c r="VVA847" s="120"/>
      <c r="VVB847" s="120"/>
      <c r="VVC847" s="120"/>
      <c r="VVD847" s="120"/>
      <c r="VVE847" s="120"/>
      <c r="VVF847" s="120"/>
      <c r="VVG847" s="120"/>
      <c r="VVH847" s="120"/>
      <c r="VVI847" s="120"/>
      <c r="VVJ847" s="120"/>
      <c r="VVK847" s="120"/>
      <c r="VVL847" s="120"/>
      <c r="VVM847" s="120"/>
      <c r="VVN847" s="120"/>
      <c r="VVO847" s="120"/>
      <c r="VVP847" s="120"/>
      <c r="VVQ847" s="120"/>
      <c r="VVR847" s="120"/>
      <c r="VVS847" s="120"/>
      <c r="VVT847" s="120"/>
      <c r="VVU847" s="120"/>
      <c r="VVV847" s="120"/>
      <c r="VVW847" s="120"/>
      <c r="VVX847" s="120"/>
      <c r="VVY847" s="120"/>
      <c r="VVZ847" s="120"/>
      <c r="VWA847" s="120"/>
      <c r="VWB847" s="120"/>
      <c r="VWC847" s="120"/>
      <c r="VWD847" s="120"/>
      <c r="VWE847" s="120"/>
      <c r="VWF847" s="120"/>
      <c r="VWG847" s="120"/>
      <c r="VWH847" s="120"/>
      <c r="VWI847" s="120"/>
      <c r="VWJ847" s="120"/>
      <c r="VWK847" s="120"/>
      <c r="VWL847" s="120"/>
      <c r="VWM847" s="120"/>
      <c r="VWN847" s="120"/>
      <c r="VWO847" s="120"/>
      <c r="VWP847" s="120"/>
      <c r="VWQ847" s="120"/>
      <c r="VWR847" s="120"/>
      <c r="VWS847" s="120"/>
      <c r="VWT847" s="120"/>
      <c r="VWU847" s="120"/>
      <c r="VWV847" s="120"/>
      <c r="VWW847" s="120"/>
      <c r="VWX847" s="120"/>
      <c r="VWY847" s="120"/>
      <c r="VWZ847" s="120"/>
      <c r="VXA847" s="120"/>
      <c r="VXB847" s="120"/>
      <c r="VXC847" s="120"/>
      <c r="VXD847" s="120"/>
      <c r="VXE847" s="120"/>
      <c r="VXF847" s="120"/>
      <c r="VXG847" s="120"/>
      <c r="VXH847" s="120"/>
      <c r="VXI847" s="120"/>
      <c r="VXJ847" s="120"/>
      <c r="VXK847" s="120"/>
      <c r="VXL847" s="120"/>
      <c r="VXM847" s="120"/>
      <c r="VXN847" s="120"/>
      <c r="VXO847" s="120"/>
      <c r="VXP847" s="120"/>
      <c r="VXQ847" s="120"/>
      <c r="VXR847" s="120"/>
      <c r="VXS847" s="120"/>
      <c r="VXT847" s="120"/>
      <c r="VXU847" s="120"/>
      <c r="VXV847" s="120"/>
      <c r="VXW847" s="120"/>
      <c r="VXX847" s="120"/>
      <c r="VXY847" s="120"/>
      <c r="VXZ847" s="120"/>
      <c r="VYA847" s="120"/>
      <c r="VYB847" s="120"/>
      <c r="VYC847" s="120"/>
      <c r="VYD847" s="120"/>
      <c r="VYE847" s="120"/>
      <c r="VYF847" s="120"/>
      <c r="VYG847" s="120"/>
      <c r="VYH847" s="120"/>
      <c r="VYI847" s="120"/>
      <c r="VYJ847" s="120"/>
      <c r="VYK847" s="120"/>
      <c r="VYL847" s="120"/>
      <c r="VYM847" s="120"/>
      <c r="VYN847" s="120"/>
      <c r="VYO847" s="120"/>
      <c r="VYP847" s="120"/>
      <c r="VYQ847" s="120"/>
      <c r="VYR847" s="120"/>
      <c r="VYS847" s="120"/>
      <c r="VYT847" s="120"/>
      <c r="VYU847" s="120"/>
      <c r="VYV847" s="120"/>
      <c r="VYW847" s="120"/>
      <c r="VYX847" s="120"/>
      <c r="VYY847" s="120"/>
      <c r="VYZ847" s="120"/>
      <c r="VZA847" s="120"/>
      <c r="VZB847" s="120"/>
      <c r="VZC847" s="120"/>
      <c r="VZD847" s="120"/>
      <c r="VZE847" s="120"/>
      <c r="VZF847" s="120"/>
      <c r="VZG847" s="120"/>
      <c r="VZH847" s="120"/>
      <c r="VZI847" s="120"/>
      <c r="VZJ847" s="120"/>
      <c r="VZK847" s="120"/>
      <c r="VZL847" s="120"/>
      <c r="VZM847" s="120"/>
      <c r="VZN847" s="120"/>
      <c r="VZO847" s="120"/>
      <c r="VZP847" s="120"/>
      <c r="VZQ847" s="120"/>
      <c r="VZR847" s="120"/>
      <c r="VZS847" s="120"/>
      <c r="VZT847" s="120"/>
      <c r="VZU847" s="120"/>
      <c r="VZV847" s="120"/>
      <c r="VZW847" s="120"/>
      <c r="VZX847" s="120"/>
      <c r="VZY847" s="120"/>
      <c r="VZZ847" s="120"/>
      <c r="WAA847" s="120"/>
      <c r="WAB847" s="120"/>
      <c r="WAC847" s="120"/>
      <c r="WAD847" s="120"/>
      <c r="WAE847" s="120"/>
      <c r="WAF847" s="120"/>
      <c r="WAG847" s="120"/>
      <c r="WAH847" s="120"/>
      <c r="WAI847" s="120"/>
      <c r="WAJ847" s="120"/>
      <c r="WAK847" s="120"/>
      <c r="WAL847" s="120"/>
      <c r="WAM847" s="120"/>
      <c r="WAN847" s="120"/>
      <c r="WAO847" s="120"/>
      <c r="WAP847" s="120"/>
      <c r="WAQ847" s="120"/>
      <c r="WAR847" s="120"/>
      <c r="WAS847" s="120"/>
      <c r="WAT847" s="120"/>
      <c r="WAU847" s="120"/>
      <c r="WAV847" s="120"/>
      <c r="WAW847" s="120"/>
      <c r="WAX847" s="120"/>
      <c r="WAY847" s="120"/>
      <c r="WAZ847" s="120"/>
      <c r="WBA847" s="120"/>
      <c r="WBB847" s="120"/>
      <c r="WBC847" s="120"/>
      <c r="WBD847" s="120"/>
      <c r="WBE847" s="120"/>
      <c r="WBF847" s="120"/>
      <c r="WBG847" s="120"/>
      <c r="WBH847" s="120"/>
      <c r="WBI847" s="120"/>
      <c r="WBJ847" s="120"/>
      <c r="WBK847" s="120"/>
      <c r="WBL847" s="120"/>
      <c r="WBM847" s="120"/>
      <c r="WBN847" s="120"/>
      <c r="WBO847" s="120"/>
      <c r="WBP847" s="120"/>
      <c r="WBQ847" s="120"/>
      <c r="WBR847" s="120"/>
      <c r="WBS847" s="120"/>
      <c r="WBT847" s="120"/>
      <c r="WBU847" s="120"/>
      <c r="WBV847" s="120"/>
      <c r="WBW847" s="120"/>
      <c r="WBX847" s="120"/>
      <c r="WBY847" s="120"/>
      <c r="WBZ847" s="120"/>
      <c r="WCA847" s="120"/>
      <c r="WCB847" s="120"/>
      <c r="WCC847" s="120"/>
      <c r="WCD847" s="120"/>
      <c r="WCE847" s="120"/>
      <c r="WCF847" s="120"/>
      <c r="WCG847" s="120"/>
      <c r="WCH847" s="120"/>
      <c r="WCI847" s="120"/>
      <c r="WCJ847" s="120"/>
      <c r="WCK847" s="120"/>
      <c r="WCL847" s="120"/>
      <c r="WCM847" s="120"/>
      <c r="WCN847" s="120"/>
      <c r="WCO847" s="120"/>
      <c r="WCP847" s="120"/>
      <c r="WCQ847" s="120"/>
      <c r="WCR847" s="120"/>
      <c r="WCS847" s="120"/>
      <c r="WCT847" s="120"/>
      <c r="WCU847" s="120"/>
      <c r="WCV847" s="120"/>
      <c r="WCW847" s="120"/>
      <c r="WCX847" s="120"/>
      <c r="WCY847" s="120"/>
      <c r="WCZ847" s="120"/>
      <c r="WDA847" s="120"/>
      <c r="WDB847" s="120"/>
      <c r="WDC847" s="120"/>
      <c r="WDD847" s="120"/>
      <c r="WDE847" s="120"/>
      <c r="WDF847" s="120"/>
      <c r="WDG847" s="120"/>
      <c r="WDH847" s="120"/>
      <c r="WDI847" s="120"/>
      <c r="WDJ847" s="120"/>
      <c r="WDK847" s="120"/>
      <c r="WDL847" s="120"/>
      <c r="WDM847" s="120"/>
      <c r="WDN847" s="120"/>
      <c r="WDO847" s="120"/>
      <c r="WDP847" s="120"/>
      <c r="WDQ847" s="120"/>
      <c r="WDR847" s="120"/>
      <c r="WDS847" s="120"/>
      <c r="WDT847" s="120"/>
      <c r="WDU847" s="120"/>
      <c r="WDV847" s="120"/>
      <c r="WDW847" s="120"/>
      <c r="WDX847" s="120"/>
      <c r="WDY847" s="120"/>
      <c r="WDZ847" s="120"/>
      <c r="WEA847" s="120"/>
      <c r="WEB847" s="120"/>
      <c r="WEC847" s="120"/>
      <c r="WED847" s="120"/>
      <c r="WEE847" s="120"/>
      <c r="WEF847" s="120"/>
      <c r="WEG847" s="120"/>
      <c r="WEH847" s="120"/>
      <c r="WEI847" s="120"/>
      <c r="WEJ847" s="120"/>
      <c r="WEK847" s="120"/>
      <c r="WEL847" s="120"/>
      <c r="WEM847" s="120"/>
      <c r="WEN847" s="120"/>
      <c r="WEO847" s="120"/>
      <c r="WEP847" s="120"/>
      <c r="WEQ847" s="120"/>
      <c r="WER847" s="120"/>
      <c r="WES847" s="120"/>
      <c r="WET847" s="120"/>
      <c r="WEU847" s="120"/>
      <c r="WEV847" s="120"/>
      <c r="WEW847" s="120"/>
      <c r="WEX847" s="120"/>
      <c r="WEY847" s="120"/>
      <c r="WEZ847" s="120"/>
      <c r="WFA847" s="120"/>
      <c r="WFB847" s="120"/>
      <c r="WFC847" s="120"/>
      <c r="WFD847" s="120"/>
      <c r="WFE847" s="120"/>
      <c r="WFF847" s="120"/>
      <c r="WFG847" s="120"/>
      <c r="WFH847" s="120"/>
      <c r="WFI847" s="120"/>
      <c r="WFJ847" s="120"/>
      <c r="WFK847" s="120"/>
      <c r="WFL847" s="120"/>
      <c r="WFM847" s="120"/>
      <c r="WFN847" s="120"/>
      <c r="WFO847" s="120"/>
      <c r="WFP847" s="120"/>
      <c r="WFQ847" s="120"/>
      <c r="WFR847" s="120"/>
      <c r="WFS847" s="120"/>
      <c r="WFT847" s="120"/>
      <c r="WFU847" s="120"/>
      <c r="WFV847" s="120"/>
      <c r="WFW847" s="120"/>
      <c r="WFX847" s="120"/>
      <c r="WFY847" s="120"/>
      <c r="WFZ847" s="120"/>
      <c r="WGA847" s="120"/>
      <c r="WGB847" s="120"/>
      <c r="WGC847" s="120"/>
      <c r="WGD847" s="120"/>
      <c r="WGE847" s="120"/>
      <c r="WGF847" s="120"/>
      <c r="WGG847" s="120"/>
      <c r="WGH847" s="120"/>
      <c r="WGI847" s="120"/>
      <c r="WGJ847" s="120"/>
      <c r="WGK847" s="120"/>
      <c r="WGL847" s="120"/>
      <c r="WGM847" s="120"/>
      <c r="WGN847" s="120"/>
      <c r="WGO847" s="120"/>
      <c r="WGP847" s="120"/>
      <c r="WGQ847" s="120"/>
      <c r="WGR847" s="120"/>
      <c r="WGS847" s="120"/>
      <c r="WGT847" s="120"/>
      <c r="WGU847" s="120"/>
      <c r="WGV847" s="120"/>
      <c r="WGW847" s="120"/>
      <c r="WGX847" s="120"/>
      <c r="WGY847" s="120"/>
      <c r="WGZ847" s="120"/>
      <c r="WHA847" s="120"/>
      <c r="WHB847" s="120"/>
      <c r="WHC847" s="120"/>
      <c r="WHD847" s="120"/>
      <c r="WHE847" s="120"/>
      <c r="WHF847" s="120"/>
      <c r="WHG847" s="120"/>
      <c r="WHH847" s="120"/>
      <c r="WHI847" s="120"/>
      <c r="WHJ847" s="120"/>
      <c r="WHK847" s="120"/>
      <c r="WHL847" s="120"/>
      <c r="WHM847" s="120"/>
      <c r="WHN847" s="120"/>
      <c r="WHO847" s="120"/>
      <c r="WHP847" s="120"/>
      <c r="WHQ847" s="120"/>
      <c r="WHR847" s="120"/>
      <c r="WHS847" s="120"/>
      <c r="WHT847" s="120"/>
      <c r="WHU847" s="120"/>
      <c r="WHV847" s="120"/>
      <c r="WHW847" s="120"/>
      <c r="WHX847" s="120"/>
      <c r="WHY847" s="120"/>
      <c r="WHZ847" s="120"/>
      <c r="WIA847" s="120"/>
      <c r="WIB847" s="120"/>
      <c r="WIC847" s="120"/>
      <c r="WID847" s="120"/>
      <c r="WIE847" s="120"/>
      <c r="WIF847" s="120"/>
      <c r="WIG847" s="120"/>
      <c r="WIH847" s="120"/>
      <c r="WII847" s="120"/>
      <c r="WIJ847" s="120"/>
      <c r="WIK847" s="120"/>
      <c r="WIL847" s="120"/>
      <c r="WIM847" s="120"/>
      <c r="WIN847" s="120"/>
      <c r="WIO847" s="120"/>
      <c r="WIP847" s="120"/>
      <c r="WIQ847" s="120"/>
      <c r="WIR847" s="120"/>
      <c r="WIS847" s="120"/>
      <c r="WIT847" s="120"/>
      <c r="WIU847" s="120"/>
      <c r="WIV847" s="120"/>
      <c r="WIW847" s="120"/>
      <c r="WIX847" s="120"/>
      <c r="WIY847" s="120"/>
      <c r="WIZ847" s="120"/>
      <c r="WJA847" s="120"/>
      <c r="WJB847" s="120"/>
      <c r="WJC847" s="120"/>
      <c r="WJD847" s="120"/>
      <c r="WJE847" s="120"/>
      <c r="WJF847" s="120"/>
      <c r="WJG847" s="120"/>
      <c r="WJH847" s="120"/>
      <c r="WJI847" s="120"/>
      <c r="WJJ847" s="120"/>
      <c r="WJK847" s="120"/>
      <c r="WJL847" s="120"/>
      <c r="WJM847" s="120"/>
      <c r="WJN847" s="120"/>
      <c r="WJO847" s="120"/>
      <c r="WJP847" s="120"/>
      <c r="WJQ847" s="120"/>
      <c r="WJR847" s="120"/>
      <c r="WJS847" s="120"/>
      <c r="WJT847" s="120"/>
      <c r="WJU847" s="120"/>
      <c r="WJV847" s="120"/>
      <c r="WJW847" s="120"/>
      <c r="WJX847" s="120"/>
      <c r="WJY847" s="120"/>
      <c r="WJZ847" s="120"/>
      <c r="WKA847" s="120"/>
      <c r="WKB847" s="120"/>
      <c r="WKC847" s="120"/>
      <c r="WKD847" s="120"/>
      <c r="WKE847" s="120"/>
      <c r="WKF847" s="120"/>
      <c r="WKG847" s="120"/>
      <c r="WKH847" s="120"/>
      <c r="WKI847" s="120"/>
      <c r="WKJ847" s="120"/>
      <c r="WKK847" s="120"/>
      <c r="WKL847" s="120"/>
      <c r="WKM847" s="120"/>
      <c r="WKN847" s="120"/>
      <c r="WKO847" s="120"/>
      <c r="WKP847" s="120"/>
      <c r="WKQ847" s="120"/>
      <c r="WKR847" s="120"/>
      <c r="WKS847" s="120"/>
      <c r="WKT847" s="120"/>
      <c r="WKU847" s="120"/>
      <c r="WKV847" s="120"/>
      <c r="WKW847" s="120"/>
      <c r="WKX847" s="120"/>
      <c r="WKY847" s="120"/>
      <c r="WKZ847" s="120"/>
      <c r="WLA847" s="120"/>
      <c r="WLB847" s="120"/>
      <c r="WLC847" s="120"/>
      <c r="WLD847" s="120"/>
      <c r="WLE847" s="120"/>
      <c r="WLF847" s="120"/>
      <c r="WLG847" s="120"/>
      <c r="WLH847" s="120"/>
      <c r="WLI847" s="120"/>
      <c r="WLJ847" s="120"/>
      <c r="WLK847" s="120"/>
      <c r="WLL847" s="120"/>
      <c r="WLM847" s="120"/>
      <c r="WLN847" s="120"/>
      <c r="WLO847" s="120"/>
      <c r="WLP847" s="120"/>
      <c r="WLQ847" s="120"/>
      <c r="WLR847" s="120"/>
      <c r="WLS847" s="120"/>
      <c r="WLT847" s="120"/>
      <c r="WLU847" s="120"/>
      <c r="WLV847" s="120"/>
      <c r="WLW847" s="120"/>
      <c r="WLX847" s="120"/>
      <c r="WLY847" s="120"/>
      <c r="WLZ847" s="120"/>
      <c r="WMA847" s="120"/>
      <c r="WMB847" s="120"/>
      <c r="WMC847" s="120"/>
      <c r="WMD847" s="120"/>
      <c r="WME847" s="120"/>
      <c r="WMF847" s="120"/>
      <c r="WMG847" s="120"/>
      <c r="WMH847" s="120"/>
      <c r="WMI847" s="120"/>
      <c r="WMJ847" s="120"/>
      <c r="WMK847" s="120"/>
      <c r="WML847" s="120"/>
      <c r="WMM847" s="120"/>
      <c r="WMN847" s="120"/>
      <c r="WMO847" s="120"/>
      <c r="WMP847" s="120"/>
      <c r="WMQ847" s="120"/>
      <c r="WMR847" s="120"/>
      <c r="WMS847" s="120"/>
      <c r="WMT847" s="120"/>
      <c r="WMU847" s="120"/>
      <c r="WMV847" s="120"/>
      <c r="WMW847" s="120"/>
      <c r="WMX847" s="120"/>
      <c r="WMY847" s="120"/>
      <c r="WMZ847" s="120"/>
      <c r="WNA847" s="120"/>
      <c r="WNB847" s="120"/>
      <c r="WNC847" s="120"/>
      <c r="WND847" s="120"/>
      <c r="WNE847" s="120"/>
      <c r="WNF847" s="120"/>
      <c r="WNG847" s="120"/>
      <c r="WNH847" s="120"/>
      <c r="WNI847" s="120"/>
      <c r="WNJ847" s="120"/>
      <c r="WNK847" s="120"/>
      <c r="WNL847" s="120"/>
      <c r="WNM847" s="120"/>
      <c r="WNN847" s="120"/>
      <c r="WNO847" s="120"/>
      <c r="WNP847" s="120"/>
      <c r="WNQ847" s="120"/>
      <c r="WNR847" s="120"/>
      <c r="WNS847" s="120"/>
      <c r="WNT847" s="120"/>
      <c r="WNU847" s="120"/>
      <c r="WNV847" s="120"/>
      <c r="WNW847" s="120"/>
      <c r="WNX847" s="120"/>
      <c r="WNY847" s="120"/>
      <c r="WNZ847" s="120"/>
      <c r="WOA847" s="120"/>
      <c r="WOB847" s="120"/>
      <c r="WOC847" s="120"/>
      <c r="WOD847" s="120"/>
      <c r="WOE847" s="120"/>
      <c r="WOF847" s="120"/>
      <c r="WOG847" s="120"/>
      <c r="WOH847" s="120"/>
      <c r="WOI847" s="120"/>
      <c r="WOJ847" s="120"/>
      <c r="WOK847" s="120"/>
      <c r="WOL847" s="120"/>
      <c r="WOM847" s="120"/>
      <c r="WON847" s="120"/>
      <c r="WOO847" s="120"/>
      <c r="WOP847" s="120"/>
      <c r="WOQ847" s="120"/>
      <c r="WOR847" s="120"/>
      <c r="WOS847" s="120"/>
      <c r="WOT847" s="120"/>
      <c r="WOU847" s="120"/>
      <c r="WOV847" s="120"/>
      <c r="WOW847" s="120"/>
      <c r="WOX847" s="120"/>
      <c r="WOY847" s="120"/>
      <c r="WOZ847" s="120"/>
      <c r="WPA847" s="120"/>
      <c r="WPB847" s="120"/>
      <c r="WPC847" s="120"/>
      <c r="WPD847" s="120"/>
      <c r="WPE847" s="120"/>
      <c r="WPF847" s="120"/>
      <c r="WPG847" s="120"/>
      <c r="WPH847" s="120"/>
      <c r="WPI847" s="120"/>
      <c r="WPJ847" s="120"/>
      <c r="WPK847" s="120"/>
      <c r="WPL847" s="120"/>
      <c r="WPM847" s="120"/>
      <c r="WPN847" s="120"/>
      <c r="WPO847" s="120"/>
      <c r="WPP847" s="120"/>
      <c r="WPQ847" s="120"/>
      <c r="WPR847" s="120"/>
      <c r="WPS847" s="120"/>
      <c r="WPT847" s="120"/>
      <c r="WPU847" s="120"/>
      <c r="WPV847" s="120"/>
      <c r="WPW847" s="120"/>
      <c r="WPX847" s="120"/>
      <c r="WPY847" s="120"/>
      <c r="WPZ847" s="120"/>
      <c r="WQA847" s="120"/>
      <c r="WQB847" s="120"/>
      <c r="WQC847" s="120"/>
      <c r="WQD847" s="120"/>
      <c r="WQE847" s="120"/>
      <c r="WQF847" s="120"/>
      <c r="WQG847" s="120"/>
      <c r="WQH847" s="120"/>
      <c r="WQI847" s="120"/>
      <c r="WQJ847" s="120"/>
      <c r="WQK847" s="120"/>
      <c r="WQL847" s="120"/>
      <c r="WQM847" s="120"/>
      <c r="WQN847" s="120"/>
      <c r="WQO847" s="120"/>
      <c r="WQP847" s="120"/>
      <c r="WQQ847" s="120"/>
      <c r="WQR847" s="120"/>
      <c r="WQS847" s="120"/>
      <c r="WQT847" s="120"/>
      <c r="WQU847" s="120"/>
      <c r="WQV847" s="120"/>
      <c r="WQW847" s="120"/>
      <c r="WQX847" s="120"/>
      <c r="WQY847" s="120"/>
      <c r="WQZ847" s="120"/>
      <c r="WRA847" s="120"/>
      <c r="WRB847" s="120"/>
      <c r="WRC847" s="120"/>
      <c r="WRD847" s="120"/>
      <c r="WRE847" s="120"/>
      <c r="WRF847" s="120"/>
      <c r="WRG847" s="120"/>
      <c r="WRH847" s="120"/>
      <c r="WRI847" s="120"/>
      <c r="WRJ847" s="120"/>
      <c r="WRK847" s="120"/>
      <c r="WRL847" s="120"/>
      <c r="WRM847" s="120"/>
      <c r="WRN847" s="120"/>
      <c r="WRO847" s="120"/>
      <c r="WRP847" s="120"/>
      <c r="WRQ847" s="120"/>
      <c r="WRR847" s="120"/>
      <c r="WRS847" s="120"/>
      <c r="WRT847" s="120"/>
      <c r="WRU847" s="120"/>
      <c r="WRV847" s="120"/>
      <c r="WRW847" s="120"/>
      <c r="WRX847" s="120"/>
      <c r="WRY847" s="120"/>
      <c r="WRZ847" s="120"/>
      <c r="WSA847" s="120"/>
      <c r="WSB847" s="120"/>
      <c r="WSC847" s="120"/>
      <c r="WSD847" s="120"/>
      <c r="WSE847" s="120"/>
      <c r="WSF847" s="120"/>
      <c r="WSG847" s="120"/>
      <c r="WSH847" s="120"/>
      <c r="WSI847" s="120"/>
      <c r="WSJ847" s="120"/>
      <c r="WSK847" s="120"/>
      <c r="WSL847" s="120"/>
      <c r="WSM847" s="120"/>
      <c r="WSN847" s="120"/>
      <c r="WSO847" s="120"/>
      <c r="WSP847" s="120"/>
      <c r="WSQ847" s="120"/>
      <c r="WSR847" s="120"/>
      <c r="WSS847" s="120"/>
      <c r="WST847" s="120"/>
      <c r="WSU847" s="120"/>
      <c r="WSV847" s="120"/>
      <c r="WSW847" s="120"/>
      <c r="WSX847" s="120"/>
      <c r="WSY847" s="120"/>
      <c r="WSZ847" s="120"/>
      <c r="WTA847" s="120"/>
      <c r="WTB847" s="120"/>
      <c r="WTC847" s="120"/>
      <c r="WTD847" s="120"/>
      <c r="WTE847" s="120"/>
      <c r="WTF847" s="120"/>
      <c r="WTG847" s="120"/>
      <c r="WTH847" s="120"/>
      <c r="WTI847" s="120"/>
      <c r="WTJ847" s="120"/>
      <c r="WTK847" s="120"/>
      <c r="WTL847" s="120"/>
      <c r="WTM847" s="120"/>
      <c r="WTN847" s="120"/>
      <c r="WTO847" s="120"/>
      <c r="WTP847" s="120"/>
      <c r="WTQ847" s="120"/>
      <c r="WTR847" s="120"/>
      <c r="WTS847" s="120"/>
      <c r="WTT847" s="120"/>
      <c r="WTU847" s="120"/>
      <c r="WTV847" s="120"/>
    </row>
  </sheetData>
  <mergeCells count="5">
    <mergeCell ref="A14:E14"/>
    <mergeCell ref="A726:E726"/>
    <mergeCell ref="A815:E815"/>
    <mergeCell ref="A816:E816"/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62"/>
  <sheetViews>
    <sheetView workbookViewId="0">
      <pane xSplit="2" ySplit="3" topLeftCell="C630" activePane="bottomRight" state="frozen"/>
      <selection activeCell="D659" sqref="D659:M665"/>
      <selection pane="topRight" activeCell="D659" sqref="D659:M665"/>
      <selection pane="bottomLeft" activeCell="D659" sqref="D659:M665"/>
      <selection pane="bottomRight" activeCell="D659" sqref="D659:M665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customWidth="1"/>
    <col min="15" max="15" width="5.375" style="1" customWidth="1"/>
    <col min="16" max="16" width="13.5" style="1" customWidth="1"/>
    <col min="17" max="19" width="11" style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146" t="s">
        <v>1220</v>
      </c>
      <c r="B1" s="146"/>
      <c r="C1" s="146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>E5-L5</f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19260000</v>
      </c>
      <c r="G6" s="19">
        <f>E6-F6</f>
        <v>0</v>
      </c>
      <c r="H6" s="19">
        <v>0</v>
      </c>
      <c r="I6" s="19">
        <v>0</v>
      </c>
      <c r="J6" s="21" t="s">
        <v>7</v>
      </c>
      <c r="K6" s="22">
        <f t="shared" si="0"/>
        <v>0</v>
      </c>
      <c r="L6" s="19">
        <f t="shared" si="1"/>
        <v>19260000</v>
      </c>
      <c r="M6" s="19">
        <f>E6-L6</f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v>0</v>
      </c>
      <c r="H7" s="19">
        <v>0</v>
      </c>
      <c r="I7" s="19">
        <v>0</v>
      </c>
      <c r="J7" s="21" t="s">
        <v>7</v>
      </c>
      <c r="K7" s="22">
        <v>0</v>
      </c>
      <c r="L7" s="19">
        <f t="shared" si="1"/>
        <v>22834780</v>
      </c>
      <c r="M7" s="19">
        <f t="shared" ref="M7:M9" si="2">E7-L7</f>
        <v>688150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v>1472229</v>
      </c>
      <c r="H8" s="19">
        <v>0</v>
      </c>
      <c r="I8" s="19">
        <v>0</v>
      </c>
      <c r="J8" s="21" t="s">
        <v>7</v>
      </c>
      <c r="K8" s="22">
        <f t="shared" si="0"/>
        <v>663975</v>
      </c>
      <c r="L8" s="19">
        <f t="shared" si="1"/>
        <v>27502129</v>
      </c>
      <c r="M8" s="19">
        <f t="shared" si="2"/>
        <v>2017681</v>
      </c>
      <c r="N8" s="2" t="s">
        <v>1277</v>
      </c>
    </row>
    <row r="9" spans="1:15" ht="17.100000000000001" customHeight="1">
      <c r="A9" s="60"/>
      <c r="B9" s="60"/>
      <c r="C9" s="61" t="s">
        <v>1223</v>
      </c>
      <c r="D9" s="62">
        <v>42829</v>
      </c>
      <c r="E9" s="63">
        <v>12864470</v>
      </c>
      <c r="F9" s="64"/>
      <c r="G9" s="63">
        <v>8513063</v>
      </c>
      <c r="H9" s="63">
        <v>0</v>
      </c>
      <c r="I9" s="63"/>
      <c r="J9" s="21" t="s">
        <v>7</v>
      </c>
      <c r="K9" s="22">
        <f t="shared" si="0"/>
        <v>3839391</v>
      </c>
      <c r="L9" s="19">
        <f t="shared" si="1"/>
        <v>3839391</v>
      </c>
      <c r="M9" s="19">
        <f t="shared" si="2"/>
        <v>9025079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147" t="s">
        <v>1211</v>
      </c>
      <c r="B10" s="147"/>
      <c r="C10" s="147"/>
      <c r="D10" s="147"/>
      <c r="E10" s="50">
        <f>SUM(E4:E9)</f>
        <v>122221766</v>
      </c>
      <c r="F10" s="50">
        <f t="shared" ref="F10:I10" si="4">SUM(F4:F9)</f>
        <v>105987490</v>
      </c>
      <c r="G10" s="50">
        <f t="shared" si="4"/>
        <v>9985292</v>
      </c>
      <c r="H10" s="50">
        <f t="shared" si="4"/>
        <v>0</v>
      </c>
      <c r="I10" s="50">
        <f t="shared" si="4"/>
        <v>0</v>
      </c>
      <c r="J10" s="50">
        <f>SUM(J4:J7)</f>
        <v>0</v>
      </c>
      <c r="K10" s="50">
        <f t="shared" ref="K10:M10" si="5">SUM(K4:K9)</f>
        <v>4503366</v>
      </c>
      <c r="L10" s="50">
        <f t="shared" si="5"/>
        <v>110490856</v>
      </c>
      <c r="M10" s="50">
        <f t="shared" si="5"/>
        <v>11730910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6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7">F11+K11</f>
        <v>73320</v>
      </c>
      <c r="M11" s="19">
        <f t="shared" ref="M11:M74" si="8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6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7"/>
        <v>296100</v>
      </c>
      <c r="M12" s="19">
        <f t="shared" si="8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6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7"/>
        <v>109040</v>
      </c>
      <c r="M13" s="19">
        <f t="shared" si="8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6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7"/>
        <v>1113200</v>
      </c>
      <c r="M14" s="19">
        <f t="shared" si="8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6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7"/>
        <v>150400</v>
      </c>
      <c r="M15" s="19">
        <f t="shared" si="8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6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7"/>
        <v>987000</v>
      </c>
      <c r="M16" s="19">
        <f t="shared" si="8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6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7"/>
        <v>94752</v>
      </c>
      <c r="M17" s="19">
        <f t="shared" si="8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6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7"/>
        <v>68432</v>
      </c>
      <c r="M18" s="19">
        <f t="shared" si="8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6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7"/>
        <v>924000</v>
      </c>
      <c r="M19" s="19">
        <f t="shared" si="8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6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7"/>
        <v>112530</v>
      </c>
      <c r="M20" s="19">
        <f t="shared" si="8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6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7"/>
        <v>21620</v>
      </c>
      <c r="M21" s="19">
        <f t="shared" si="8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6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7"/>
        <v>219960</v>
      </c>
      <c r="M22" s="19">
        <f t="shared" si="8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6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7"/>
        <v>227480</v>
      </c>
      <c r="M23" s="19">
        <f t="shared" si="8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6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7"/>
        <v>315840</v>
      </c>
      <c r="M24" s="19">
        <f t="shared" si="8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6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7"/>
        <v>181420</v>
      </c>
      <c r="M25" s="19">
        <f t="shared" si="8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6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7"/>
        <v>1263360</v>
      </c>
      <c r="M26" s="19">
        <f t="shared" si="8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6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7"/>
        <v>1703280</v>
      </c>
      <c r="M27" s="19">
        <f t="shared" si="8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6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7"/>
        <v>105280</v>
      </c>
      <c r="M28" s="19">
        <f t="shared" si="8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6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7"/>
        <v>971520</v>
      </c>
      <c r="M29" s="19">
        <f t="shared" si="8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6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7"/>
        <v>166980</v>
      </c>
      <c r="M30" s="19">
        <f t="shared" si="8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6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7"/>
        <v>364320</v>
      </c>
      <c r="M31" s="19">
        <f t="shared" si="8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6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7"/>
        <v>153450</v>
      </c>
      <c r="M32" s="19">
        <f t="shared" si="8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6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7"/>
        <v>103400</v>
      </c>
      <c r="M33" s="19">
        <f t="shared" si="8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6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7"/>
        <v>39480</v>
      </c>
      <c r="M34" s="19">
        <f t="shared" si="8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6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7"/>
        <v>37600</v>
      </c>
      <c r="M35" s="19">
        <f t="shared" si="8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6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7"/>
        <v>147580</v>
      </c>
      <c r="M36" s="19">
        <f t="shared" si="8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6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7"/>
        <v>30080</v>
      </c>
      <c r="M37" s="19">
        <f t="shared" si="8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6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7"/>
        <v>132990</v>
      </c>
      <c r="M38" s="19">
        <f t="shared" si="8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6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7"/>
        <v>129720</v>
      </c>
      <c r="M39" s="19">
        <f t="shared" si="8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6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7"/>
        <v>1945800</v>
      </c>
      <c r="M40" s="19">
        <f t="shared" si="8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6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7"/>
        <v>342160</v>
      </c>
      <c r="M41" s="19">
        <f t="shared" si="8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6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7"/>
        <v>317720</v>
      </c>
      <c r="M42" s="19">
        <f t="shared" si="8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6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7"/>
        <v>293280</v>
      </c>
      <c r="M43" s="19">
        <f t="shared" si="8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6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7"/>
        <v>1504000</v>
      </c>
      <c r="M44" s="19">
        <f t="shared" si="8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6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7"/>
        <v>260380</v>
      </c>
      <c r="M45" s="19">
        <f t="shared" si="8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6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7"/>
        <v>318660</v>
      </c>
      <c r="M46" s="19">
        <f t="shared" si="8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6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7"/>
        <v>204016</v>
      </c>
      <c r="M47" s="19">
        <f t="shared" si="8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6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7"/>
        <v>133480</v>
      </c>
      <c r="M48" s="19">
        <f t="shared" si="8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6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7"/>
        <v>159800</v>
      </c>
      <c r="M49" s="19">
        <f t="shared" si="8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6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7"/>
        <v>118440</v>
      </c>
      <c r="M50" s="19">
        <f t="shared" si="8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6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7"/>
        <v>102300</v>
      </c>
      <c r="M51" s="19">
        <f t="shared" si="8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6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7"/>
        <v>599500</v>
      </c>
      <c r="M52" s="19">
        <f t="shared" si="8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6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7"/>
        <v>33840</v>
      </c>
      <c r="M53" s="19">
        <f t="shared" si="8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6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7"/>
        <v>293280</v>
      </c>
      <c r="M54" s="19">
        <f t="shared" si="8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6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7"/>
        <v>35720</v>
      </c>
      <c r="M55" s="19">
        <f t="shared" si="8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6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7"/>
        <v>56400</v>
      </c>
      <c r="M56" s="19">
        <f t="shared" si="8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6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7"/>
        <v>163680</v>
      </c>
      <c r="M57" s="19">
        <f t="shared" si="8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6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7"/>
        <v>28200</v>
      </c>
      <c r="M58" s="19">
        <f t="shared" si="8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6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7"/>
        <v>2030400</v>
      </c>
      <c r="M59" s="19">
        <f t="shared" si="8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6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7"/>
        <v>122200</v>
      </c>
      <c r="M60" s="19">
        <f t="shared" si="8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6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7"/>
        <v>465300</v>
      </c>
      <c r="M61" s="19">
        <f t="shared" si="8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6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7"/>
        <v>25575</v>
      </c>
      <c r="M62" s="19">
        <f t="shared" si="8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6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7"/>
        <v>103400</v>
      </c>
      <c r="M63" s="19">
        <f t="shared" si="8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6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7"/>
        <v>493500</v>
      </c>
      <c r="M64" s="19">
        <f t="shared" si="8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6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7"/>
        <v>1710800</v>
      </c>
      <c r="M65" s="19">
        <f t="shared" si="8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6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7"/>
        <v>935300</v>
      </c>
      <c r="M66" s="19">
        <f t="shared" si="8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6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7"/>
        <v>1556640</v>
      </c>
      <c r="M67" s="19">
        <f t="shared" si="8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6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7"/>
        <v>342160</v>
      </c>
      <c r="M68" s="19">
        <f t="shared" si="8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6"/>
        <v>0</v>
      </c>
      <c r="H69" s="19">
        <v>0</v>
      </c>
      <c r="I69" s="19">
        <v>0</v>
      </c>
      <c r="J69" s="21" t="s">
        <v>7</v>
      </c>
      <c r="K69" s="22">
        <f t="shared" ref="K69:K132" si="9">ROUND((G69)*0.451,0)</f>
        <v>0</v>
      </c>
      <c r="L69" s="19">
        <f t="shared" si="7"/>
        <v>146640</v>
      </c>
      <c r="M69" s="19">
        <f t="shared" si="8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6"/>
        <v>0</v>
      </c>
      <c r="H70" s="19">
        <v>0</v>
      </c>
      <c r="I70" s="19">
        <v>0</v>
      </c>
      <c r="J70" s="21" t="s">
        <v>7</v>
      </c>
      <c r="K70" s="22">
        <f t="shared" si="9"/>
        <v>0</v>
      </c>
      <c r="L70" s="19">
        <f t="shared" si="7"/>
        <v>454020</v>
      </c>
      <c r="M70" s="19">
        <f t="shared" si="8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6"/>
        <v>0</v>
      </c>
      <c r="H71" s="19">
        <v>0</v>
      </c>
      <c r="I71" s="19">
        <v>0</v>
      </c>
      <c r="J71" s="21" t="s">
        <v>7</v>
      </c>
      <c r="K71" s="22">
        <f t="shared" si="9"/>
        <v>0</v>
      </c>
      <c r="L71" s="19">
        <f t="shared" si="7"/>
        <v>947520</v>
      </c>
      <c r="M71" s="19">
        <f t="shared" si="8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6"/>
        <v>0</v>
      </c>
      <c r="H72" s="19">
        <v>0</v>
      </c>
      <c r="I72" s="19">
        <v>0</v>
      </c>
      <c r="J72" s="21" t="s">
        <v>7</v>
      </c>
      <c r="K72" s="22">
        <f t="shared" si="9"/>
        <v>0</v>
      </c>
      <c r="L72" s="19">
        <f t="shared" si="7"/>
        <v>2192080</v>
      </c>
      <c r="M72" s="19">
        <f t="shared" si="8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6"/>
        <v>0</v>
      </c>
      <c r="H73" s="19">
        <v>0</v>
      </c>
      <c r="I73" s="19">
        <v>0</v>
      </c>
      <c r="J73" s="21" t="s">
        <v>7</v>
      </c>
      <c r="K73" s="22">
        <f t="shared" si="9"/>
        <v>0</v>
      </c>
      <c r="L73" s="19">
        <f t="shared" si="7"/>
        <v>340280</v>
      </c>
      <c r="M73" s="19">
        <f t="shared" si="8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6"/>
        <v>0</v>
      </c>
      <c r="H74" s="19">
        <v>0</v>
      </c>
      <c r="I74" s="19">
        <v>0</v>
      </c>
      <c r="J74" s="21" t="s">
        <v>7</v>
      </c>
      <c r="K74" s="22">
        <f t="shared" si="9"/>
        <v>0</v>
      </c>
      <c r="L74" s="19">
        <f t="shared" si="7"/>
        <v>645780</v>
      </c>
      <c r="M74" s="19">
        <f t="shared" si="8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0">E75-F75</f>
        <v>0</v>
      </c>
      <c r="H75" s="19">
        <v>0</v>
      </c>
      <c r="I75" s="19">
        <v>0</v>
      </c>
      <c r="J75" s="21" t="s">
        <v>7</v>
      </c>
      <c r="K75" s="22">
        <f t="shared" si="9"/>
        <v>0</v>
      </c>
      <c r="L75" s="19">
        <f t="shared" ref="L75:L138" si="11">F75+K75</f>
        <v>165440</v>
      </c>
      <c r="M75" s="19">
        <f t="shared" ref="M75:M138" si="12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0"/>
        <v>0</v>
      </c>
      <c r="H76" s="19">
        <v>0</v>
      </c>
      <c r="I76" s="19">
        <v>0</v>
      </c>
      <c r="J76" s="21" t="s">
        <v>7</v>
      </c>
      <c r="K76" s="22">
        <f t="shared" si="9"/>
        <v>0</v>
      </c>
      <c r="L76" s="19">
        <f t="shared" si="11"/>
        <v>107415</v>
      </c>
      <c r="M76" s="19">
        <f t="shared" si="12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0"/>
        <v>0</v>
      </c>
      <c r="H77" s="19">
        <v>0</v>
      </c>
      <c r="I77" s="19">
        <v>0</v>
      </c>
      <c r="J77" s="21" t="s">
        <v>7</v>
      </c>
      <c r="K77" s="22">
        <f t="shared" si="9"/>
        <v>0</v>
      </c>
      <c r="L77" s="19">
        <f t="shared" si="11"/>
        <v>81840</v>
      </c>
      <c r="M77" s="19">
        <f t="shared" si="12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0"/>
        <v>0</v>
      </c>
      <c r="H78" s="19">
        <v>0</v>
      </c>
      <c r="I78" s="19">
        <v>0</v>
      </c>
      <c r="J78" s="21" t="s">
        <v>7</v>
      </c>
      <c r="K78" s="22">
        <f t="shared" si="9"/>
        <v>0</v>
      </c>
      <c r="L78" s="19">
        <f t="shared" si="11"/>
        <v>122760</v>
      </c>
      <c r="M78" s="19">
        <f t="shared" si="12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0"/>
        <v>0</v>
      </c>
      <c r="H79" s="19">
        <v>0</v>
      </c>
      <c r="I79" s="19">
        <v>0</v>
      </c>
      <c r="J79" s="21" t="s">
        <v>7</v>
      </c>
      <c r="K79" s="22">
        <f t="shared" si="9"/>
        <v>0</v>
      </c>
      <c r="L79" s="19">
        <f t="shared" si="11"/>
        <v>155100</v>
      </c>
      <c r="M79" s="19">
        <f t="shared" si="12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0"/>
        <v>0</v>
      </c>
      <c r="H80" s="19">
        <v>0</v>
      </c>
      <c r="I80" s="19">
        <v>0</v>
      </c>
      <c r="J80" s="21" t="s">
        <v>7</v>
      </c>
      <c r="K80" s="22">
        <f t="shared" si="9"/>
        <v>0</v>
      </c>
      <c r="L80" s="19">
        <f t="shared" si="11"/>
        <v>327120</v>
      </c>
      <c r="M80" s="19">
        <f t="shared" si="12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0"/>
        <v>0</v>
      </c>
      <c r="H81" s="19">
        <v>0</v>
      </c>
      <c r="I81" s="19">
        <v>0</v>
      </c>
      <c r="J81" s="21" t="s">
        <v>7</v>
      </c>
      <c r="K81" s="22">
        <f t="shared" si="9"/>
        <v>0</v>
      </c>
      <c r="L81" s="19">
        <f t="shared" si="11"/>
        <v>490680</v>
      </c>
      <c r="M81" s="19">
        <f t="shared" si="12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0"/>
        <v>0</v>
      </c>
      <c r="H82" s="19">
        <v>0</v>
      </c>
      <c r="I82" s="19">
        <v>0</v>
      </c>
      <c r="J82" s="21" t="s">
        <v>7</v>
      </c>
      <c r="K82" s="22">
        <f t="shared" si="9"/>
        <v>0</v>
      </c>
      <c r="L82" s="19">
        <f t="shared" si="11"/>
        <v>917440</v>
      </c>
      <c r="M82" s="19">
        <f t="shared" si="12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0"/>
        <v>0</v>
      </c>
      <c r="H83" s="19">
        <v>0</v>
      </c>
      <c r="I83" s="19">
        <v>0</v>
      </c>
      <c r="J83" s="21" t="s">
        <v>7</v>
      </c>
      <c r="K83" s="22">
        <f t="shared" si="9"/>
        <v>0</v>
      </c>
      <c r="L83" s="19">
        <f t="shared" si="11"/>
        <v>272600</v>
      </c>
      <c r="M83" s="19">
        <f t="shared" si="12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0"/>
        <v>0</v>
      </c>
      <c r="H84" s="19">
        <v>0</v>
      </c>
      <c r="I84" s="19">
        <v>0</v>
      </c>
      <c r="J84" s="21" t="s">
        <v>7</v>
      </c>
      <c r="K84" s="22">
        <f t="shared" si="9"/>
        <v>0</v>
      </c>
      <c r="L84" s="19">
        <f t="shared" si="11"/>
        <v>223720</v>
      </c>
      <c r="M84" s="19">
        <f t="shared" si="12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0"/>
        <v>0</v>
      </c>
      <c r="H85" s="19">
        <v>0</v>
      </c>
      <c r="I85" s="19">
        <v>0</v>
      </c>
      <c r="J85" s="21" t="s">
        <v>7</v>
      </c>
      <c r="K85" s="22">
        <f t="shared" si="9"/>
        <v>0</v>
      </c>
      <c r="L85" s="19">
        <f t="shared" si="11"/>
        <v>43240</v>
      </c>
      <c r="M85" s="19">
        <f t="shared" si="12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0"/>
        <v>0</v>
      </c>
      <c r="H86" s="19">
        <v>0</v>
      </c>
      <c r="I86" s="19">
        <v>0</v>
      </c>
      <c r="J86" s="21" t="s">
        <v>7</v>
      </c>
      <c r="K86" s="22">
        <f t="shared" si="9"/>
        <v>0</v>
      </c>
      <c r="L86" s="19">
        <f t="shared" si="11"/>
        <v>33840</v>
      </c>
      <c r="M86" s="19">
        <f t="shared" si="12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0"/>
        <v>0</v>
      </c>
      <c r="H87" s="19">
        <v>0</v>
      </c>
      <c r="I87" s="19">
        <v>0</v>
      </c>
      <c r="J87" s="21" t="s">
        <v>7</v>
      </c>
      <c r="K87" s="22">
        <f t="shared" si="9"/>
        <v>0</v>
      </c>
      <c r="L87" s="19">
        <f t="shared" si="11"/>
        <v>45120</v>
      </c>
      <c r="M87" s="19">
        <f t="shared" si="12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0"/>
        <v>0</v>
      </c>
      <c r="H88" s="19">
        <v>0</v>
      </c>
      <c r="I88" s="19">
        <v>0</v>
      </c>
      <c r="J88" s="21" t="s">
        <v>7</v>
      </c>
      <c r="K88" s="22">
        <f t="shared" si="9"/>
        <v>0</v>
      </c>
      <c r="L88" s="19">
        <f t="shared" si="11"/>
        <v>229360</v>
      </c>
      <c r="M88" s="19">
        <f t="shared" si="12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0"/>
        <v>0</v>
      </c>
      <c r="H89" s="19">
        <v>0</v>
      </c>
      <c r="I89" s="19">
        <v>0</v>
      </c>
      <c r="J89" s="21" t="s">
        <v>7</v>
      </c>
      <c r="K89" s="22">
        <f t="shared" si="9"/>
        <v>0</v>
      </c>
      <c r="L89" s="19">
        <f t="shared" si="11"/>
        <v>159500</v>
      </c>
      <c r="M89" s="19">
        <f t="shared" si="12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0"/>
        <v>0</v>
      </c>
      <c r="H90" s="19">
        <v>0</v>
      </c>
      <c r="I90" s="19">
        <v>0</v>
      </c>
      <c r="J90" s="21" t="s">
        <v>7</v>
      </c>
      <c r="K90" s="22">
        <f t="shared" si="9"/>
        <v>0</v>
      </c>
      <c r="L90" s="19">
        <f t="shared" si="11"/>
        <v>291500</v>
      </c>
      <c r="M90" s="19">
        <f t="shared" si="12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0"/>
        <v>0</v>
      </c>
      <c r="H91" s="19">
        <v>0</v>
      </c>
      <c r="I91" s="19">
        <v>0</v>
      </c>
      <c r="J91" s="21" t="s">
        <v>7</v>
      </c>
      <c r="K91" s="22">
        <f t="shared" si="9"/>
        <v>0</v>
      </c>
      <c r="L91" s="19">
        <f t="shared" si="11"/>
        <v>6760000</v>
      </c>
      <c r="M91" s="19">
        <f t="shared" si="12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0"/>
        <v>0</v>
      </c>
      <c r="H92" s="19">
        <v>0</v>
      </c>
      <c r="I92" s="19">
        <v>0</v>
      </c>
      <c r="J92" s="21" t="s">
        <v>7</v>
      </c>
      <c r="K92" s="22">
        <f t="shared" si="9"/>
        <v>0</v>
      </c>
      <c r="L92" s="19">
        <f t="shared" si="11"/>
        <v>148500</v>
      </c>
      <c r="M92" s="19">
        <f t="shared" si="12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0"/>
        <v>0</v>
      </c>
      <c r="H93" s="19">
        <v>0</v>
      </c>
      <c r="I93" s="19">
        <v>0</v>
      </c>
      <c r="J93" s="21" t="s">
        <v>7</v>
      </c>
      <c r="K93" s="22">
        <f t="shared" si="9"/>
        <v>0</v>
      </c>
      <c r="L93" s="19">
        <f t="shared" si="11"/>
        <v>594000</v>
      </c>
      <c r="M93" s="19">
        <f t="shared" si="12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0"/>
        <v>0</v>
      </c>
      <c r="H94" s="19">
        <v>0</v>
      </c>
      <c r="I94" s="19">
        <v>0</v>
      </c>
      <c r="J94" s="21" t="s">
        <v>7</v>
      </c>
      <c r="K94" s="22">
        <f t="shared" si="9"/>
        <v>0</v>
      </c>
      <c r="L94" s="19">
        <f t="shared" si="11"/>
        <v>148500</v>
      </c>
      <c r="M94" s="19">
        <f t="shared" si="12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0"/>
        <v>0</v>
      </c>
      <c r="H95" s="19">
        <v>0</v>
      </c>
      <c r="I95" s="19">
        <v>0</v>
      </c>
      <c r="J95" s="21" t="s">
        <v>7</v>
      </c>
      <c r="K95" s="22">
        <f t="shared" si="9"/>
        <v>0</v>
      </c>
      <c r="L95" s="19">
        <f t="shared" si="11"/>
        <v>257400</v>
      </c>
      <c r="M95" s="19">
        <f t="shared" si="12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0"/>
        <v>0</v>
      </c>
      <c r="H96" s="19">
        <v>0</v>
      </c>
      <c r="I96" s="19">
        <v>0</v>
      </c>
      <c r="J96" s="21" t="s">
        <v>7</v>
      </c>
      <c r="K96" s="22">
        <f t="shared" si="9"/>
        <v>0</v>
      </c>
      <c r="L96" s="19">
        <f t="shared" si="11"/>
        <v>22000</v>
      </c>
      <c r="M96" s="19">
        <f t="shared" si="12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0"/>
        <v>0</v>
      </c>
      <c r="H97" s="19">
        <v>0</v>
      </c>
      <c r="I97" s="19">
        <v>0</v>
      </c>
      <c r="J97" s="21" t="s">
        <v>7</v>
      </c>
      <c r="K97" s="22">
        <f t="shared" si="9"/>
        <v>0</v>
      </c>
      <c r="L97" s="19">
        <f t="shared" si="11"/>
        <v>4510000</v>
      </c>
      <c r="M97" s="19">
        <f t="shared" si="12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0"/>
        <v>0</v>
      </c>
      <c r="H98" s="19">
        <v>0</v>
      </c>
      <c r="I98" s="19">
        <v>0</v>
      </c>
      <c r="J98" s="21" t="s">
        <v>7</v>
      </c>
      <c r="K98" s="22">
        <f t="shared" si="9"/>
        <v>0</v>
      </c>
      <c r="L98" s="19">
        <f t="shared" si="11"/>
        <v>836000</v>
      </c>
      <c r="M98" s="19">
        <f t="shared" si="12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0"/>
        <v>0</v>
      </c>
      <c r="H99" s="19">
        <v>0</v>
      </c>
      <c r="I99" s="19">
        <v>0</v>
      </c>
      <c r="J99" s="21" t="s">
        <v>7</v>
      </c>
      <c r="K99" s="22">
        <f t="shared" si="9"/>
        <v>0</v>
      </c>
      <c r="L99" s="19">
        <f t="shared" si="11"/>
        <v>4500000</v>
      </c>
      <c r="M99" s="19">
        <f t="shared" si="12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0"/>
        <v>0</v>
      </c>
      <c r="H100" s="19">
        <v>0</v>
      </c>
      <c r="I100" s="19">
        <v>0</v>
      </c>
      <c r="J100" s="21" t="s">
        <v>7</v>
      </c>
      <c r="K100" s="22">
        <f t="shared" si="9"/>
        <v>0</v>
      </c>
      <c r="L100" s="19">
        <f t="shared" si="11"/>
        <v>3474970</v>
      </c>
      <c r="M100" s="19">
        <f t="shared" si="12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0"/>
        <v>0</v>
      </c>
      <c r="H101" s="19">
        <v>0</v>
      </c>
      <c r="I101" s="19">
        <v>0</v>
      </c>
      <c r="J101" s="21" t="s">
        <v>7</v>
      </c>
      <c r="K101" s="22">
        <f t="shared" si="9"/>
        <v>0</v>
      </c>
      <c r="L101" s="19">
        <f t="shared" si="11"/>
        <v>1951480</v>
      </c>
      <c r="M101" s="19">
        <f t="shared" si="12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0"/>
        <v>0</v>
      </c>
      <c r="H102" s="19">
        <v>0</v>
      </c>
      <c r="I102" s="19">
        <v>0</v>
      </c>
      <c r="J102" s="21" t="s">
        <v>7</v>
      </c>
      <c r="K102" s="22">
        <f t="shared" si="9"/>
        <v>0</v>
      </c>
      <c r="L102" s="19">
        <f t="shared" si="11"/>
        <v>729300</v>
      </c>
      <c r="M102" s="19">
        <f t="shared" si="12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0"/>
        <v>0</v>
      </c>
      <c r="H103" s="19">
        <v>0</v>
      </c>
      <c r="I103" s="19">
        <v>0</v>
      </c>
      <c r="J103" s="21" t="s">
        <v>7</v>
      </c>
      <c r="K103" s="22">
        <f t="shared" si="9"/>
        <v>0</v>
      </c>
      <c r="L103" s="19">
        <f t="shared" si="11"/>
        <v>544320</v>
      </c>
      <c r="M103" s="19">
        <f t="shared" si="12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0"/>
        <v>0</v>
      </c>
      <c r="H104" s="19">
        <v>0</v>
      </c>
      <c r="I104" s="19">
        <v>0</v>
      </c>
      <c r="J104" s="21" t="s">
        <v>7</v>
      </c>
      <c r="K104" s="22">
        <f t="shared" si="9"/>
        <v>0</v>
      </c>
      <c r="L104" s="19">
        <f t="shared" si="11"/>
        <v>14484960</v>
      </c>
      <c r="M104" s="19">
        <f t="shared" si="12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0"/>
        <v>0</v>
      </c>
      <c r="H105" s="19">
        <v>0</v>
      </c>
      <c r="I105" s="19">
        <v>0</v>
      </c>
      <c r="J105" s="21" t="s">
        <v>7</v>
      </c>
      <c r="K105" s="22">
        <f t="shared" si="9"/>
        <v>0</v>
      </c>
      <c r="L105" s="19">
        <f t="shared" si="11"/>
        <v>612000</v>
      </c>
      <c r="M105" s="19">
        <f t="shared" si="12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0"/>
        <v>0</v>
      </c>
      <c r="H106" s="19">
        <v>0</v>
      </c>
      <c r="I106" s="19">
        <v>0</v>
      </c>
      <c r="J106" s="21" t="s">
        <v>7</v>
      </c>
      <c r="K106" s="22">
        <f t="shared" si="9"/>
        <v>0</v>
      </c>
      <c r="L106" s="19">
        <f t="shared" si="11"/>
        <v>545600</v>
      </c>
      <c r="M106" s="19">
        <f t="shared" si="12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0"/>
        <v>0</v>
      </c>
      <c r="H107" s="19">
        <v>0</v>
      </c>
      <c r="I107" s="19">
        <v>0</v>
      </c>
      <c r="J107" s="21" t="s">
        <v>7</v>
      </c>
      <c r="K107" s="22">
        <f t="shared" si="9"/>
        <v>0</v>
      </c>
      <c r="L107" s="19">
        <f t="shared" si="11"/>
        <v>453600</v>
      </c>
      <c r="M107" s="19">
        <f t="shared" si="12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0"/>
        <v>0</v>
      </c>
      <c r="H108" s="19">
        <v>0</v>
      </c>
      <c r="I108" s="19">
        <v>0</v>
      </c>
      <c r="J108" s="21" t="s">
        <v>7</v>
      </c>
      <c r="K108" s="22">
        <f t="shared" si="9"/>
        <v>0</v>
      </c>
      <c r="L108" s="19">
        <f t="shared" si="11"/>
        <v>5945000</v>
      </c>
      <c r="M108" s="19">
        <f t="shared" si="12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0"/>
        <v>0</v>
      </c>
      <c r="H109" s="19">
        <v>0</v>
      </c>
      <c r="I109" s="19">
        <v>0</v>
      </c>
      <c r="J109" s="21" t="s">
        <v>7</v>
      </c>
      <c r="K109" s="22">
        <f t="shared" si="9"/>
        <v>0</v>
      </c>
      <c r="L109" s="19">
        <f t="shared" si="11"/>
        <v>145000</v>
      </c>
      <c r="M109" s="19">
        <f t="shared" si="12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0"/>
        <v>0</v>
      </c>
      <c r="H110" s="19">
        <v>0</v>
      </c>
      <c r="I110" s="19">
        <v>0</v>
      </c>
      <c r="J110" s="21" t="s">
        <v>7</v>
      </c>
      <c r="K110" s="22">
        <f t="shared" si="9"/>
        <v>0</v>
      </c>
      <c r="L110" s="19">
        <f t="shared" si="11"/>
        <v>2381700</v>
      </c>
      <c r="M110" s="19">
        <f t="shared" si="12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0"/>
        <v>0</v>
      </c>
      <c r="H111" s="19">
        <v>0</v>
      </c>
      <c r="I111" s="19">
        <v>0</v>
      </c>
      <c r="J111" s="21" t="s">
        <v>7</v>
      </c>
      <c r="K111" s="22">
        <f t="shared" si="9"/>
        <v>0</v>
      </c>
      <c r="L111" s="19">
        <f t="shared" si="11"/>
        <v>2456800</v>
      </c>
      <c r="M111" s="19">
        <f t="shared" si="12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0"/>
        <v>0</v>
      </c>
      <c r="H112" s="19">
        <v>0</v>
      </c>
      <c r="I112" s="19">
        <v>0</v>
      </c>
      <c r="J112" s="21" t="s">
        <v>7</v>
      </c>
      <c r="K112" s="22">
        <f t="shared" si="9"/>
        <v>0</v>
      </c>
      <c r="L112" s="19">
        <f t="shared" si="11"/>
        <v>550000</v>
      </c>
      <c r="M112" s="19">
        <f t="shared" si="12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0"/>
        <v>0</v>
      </c>
      <c r="H113" s="19">
        <v>0</v>
      </c>
      <c r="I113" s="19">
        <v>0</v>
      </c>
      <c r="J113" s="21" t="s">
        <v>7</v>
      </c>
      <c r="K113" s="22">
        <f t="shared" si="9"/>
        <v>0</v>
      </c>
      <c r="L113" s="19">
        <f t="shared" si="11"/>
        <v>200200</v>
      </c>
      <c r="M113" s="19">
        <f t="shared" si="12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0"/>
        <v>0</v>
      </c>
      <c r="H114" s="19">
        <v>0</v>
      </c>
      <c r="I114" s="19">
        <v>0</v>
      </c>
      <c r="J114" s="21" t="s">
        <v>7</v>
      </c>
      <c r="K114" s="22">
        <f t="shared" si="9"/>
        <v>0</v>
      </c>
      <c r="L114" s="19">
        <f t="shared" si="11"/>
        <v>253000</v>
      </c>
      <c r="M114" s="19">
        <f t="shared" si="12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0"/>
        <v>0</v>
      </c>
      <c r="H115" s="19">
        <v>0</v>
      </c>
      <c r="I115" s="19">
        <v>0</v>
      </c>
      <c r="J115" s="21" t="s">
        <v>7</v>
      </c>
      <c r="K115" s="22">
        <f t="shared" si="9"/>
        <v>0</v>
      </c>
      <c r="L115" s="19">
        <f t="shared" si="11"/>
        <v>330000</v>
      </c>
      <c r="M115" s="19">
        <f t="shared" si="12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0"/>
        <v>0</v>
      </c>
      <c r="H116" s="19">
        <v>0</v>
      </c>
      <c r="I116" s="19">
        <v>0</v>
      </c>
      <c r="J116" s="21" t="s">
        <v>7</v>
      </c>
      <c r="K116" s="22">
        <f t="shared" si="9"/>
        <v>0</v>
      </c>
      <c r="L116" s="19">
        <f t="shared" si="11"/>
        <v>2492600</v>
      </c>
      <c r="M116" s="19">
        <f t="shared" si="12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0"/>
        <v>0</v>
      </c>
      <c r="H117" s="19">
        <v>0</v>
      </c>
      <c r="I117" s="19">
        <v>0</v>
      </c>
      <c r="J117" s="21" t="s">
        <v>7</v>
      </c>
      <c r="K117" s="22">
        <f t="shared" si="9"/>
        <v>0</v>
      </c>
      <c r="L117" s="19">
        <f t="shared" si="11"/>
        <v>1113200</v>
      </c>
      <c r="M117" s="19">
        <f t="shared" si="12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0"/>
        <v>0</v>
      </c>
      <c r="H118" s="19">
        <v>0</v>
      </c>
      <c r="I118" s="19">
        <v>0</v>
      </c>
      <c r="J118" s="21" t="s">
        <v>7</v>
      </c>
      <c r="K118" s="22">
        <f t="shared" si="9"/>
        <v>0</v>
      </c>
      <c r="L118" s="19">
        <f t="shared" si="11"/>
        <v>865000</v>
      </c>
      <c r="M118" s="19">
        <f t="shared" si="12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0"/>
        <v>0</v>
      </c>
      <c r="H119" s="19">
        <v>0</v>
      </c>
      <c r="I119" s="19">
        <v>0</v>
      </c>
      <c r="J119" s="21" t="s">
        <v>7</v>
      </c>
      <c r="K119" s="22">
        <f t="shared" si="9"/>
        <v>0</v>
      </c>
      <c r="L119" s="19">
        <f t="shared" si="11"/>
        <v>577940</v>
      </c>
      <c r="M119" s="19">
        <f t="shared" si="12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0"/>
        <v>0</v>
      </c>
      <c r="H120" s="19">
        <v>0</v>
      </c>
      <c r="I120" s="19">
        <v>0</v>
      </c>
      <c r="J120" s="21" t="s">
        <v>7</v>
      </c>
      <c r="K120" s="22">
        <f t="shared" si="9"/>
        <v>0</v>
      </c>
      <c r="L120" s="19">
        <f t="shared" si="11"/>
        <v>1122000</v>
      </c>
      <c r="M120" s="19">
        <f t="shared" si="12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0"/>
        <v>0</v>
      </c>
      <c r="H121" s="19">
        <v>0</v>
      </c>
      <c r="I121" s="19">
        <v>0</v>
      </c>
      <c r="J121" s="21" t="s">
        <v>7</v>
      </c>
      <c r="K121" s="22">
        <f t="shared" si="9"/>
        <v>0</v>
      </c>
      <c r="L121" s="19">
        <f t="shared" si="11"/>
        <v>1320000</v>
      </c>
      <c r="M121" s="19">
        <f t="shared" si="12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0"/>
        <v>0</v>
      </c>
      <c r="H122" s="19">
        <v>0</v>
      </c>
      <c r="I122" s="19">
        <v>0</v>
      </c>
      <c r="J122" s="21" t="s">
        <v>7</v>
      </c>
      <c r="K122" s="22">
        <f t="shared" si="9"/>
        <v>0</v>
      </c>
      <c r="L122" s="19">
        <f t="shared" si="11"/>
        <v>614500</v>
      </c>
      <c r="M122" s="19">
        <f t="shared" si="12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0"/>
        <v>0</v>
      </c>
      <c r="H123" s="19">
        <v>0</v>
      </c>
      <c r="I123" s="19">
        <v>0</v>
      </c>
      <c r="J123" s="21" t="s">
        <v>7</v>
      </c>
      <c r="K123" s="22">
        <f t="shared" si="9"/>
        <v>0</v>
      </c>
      <c r="L123" s="19">
        <f t="shared" si="11"/>
        <v>1300000</v>
      </c>
      <c r="M123" s="19">
        <f t="shared" si="12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0"/>
        <v>0</v>
      </c>
      <c r="H124" s="19">
        <v>0</v>
      </c>
      <c r="I124" s="19">
        <v>0</v>
      </c>
      <c r="J124" s="21" t="s">
        <v>7</v>
      </c>
      <c r="K124" s="22">
        <f t="shared" si="9"/>
        <v>0</v>
      </c>
      <c r="L124" s="19">
        <f t="shared" si="11"/>
        <v>2700000</v>
      </c>
      <c r="M124" s="19">
        <f t="shared" si="12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0"/>
        <v>0</v>
      </c>
      <c r="H125" s="19">
        <v>0</v>
      </c>
      <c r="I125" s="19">
        <v>0</v>
      </c>
      <c r="J125" s="21" t="s">
        <v>7</v>
      </c>
      <c r="K125" s="22">
        <f t="shared" si="9"/>
        <v>0</v>
      </c>
      <c r="L125" s="19">
        <f t="shared" si="11"/>
        <v>3232800</v>
      </c>
      <c r="M125" s="19">
        <f t="shared" si="12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0"/>
        <v>0</v>
      </c>
      <c r="H126" s="19">
        <v>0</v>
      </c>
      <c r="I126" s="19">
        <v>0</v>
      </c>
      <c r="J126" s="21" t="s">
        <v>7</v>
      </c>
      <c r="K126" s="22">
        <f t="shared" si="9"/>
        <v>0</v>
      </c>
      <c r="L126" s="19">
        <f t="shared" si="11"/>
        <v>297000</v>
      </c>
      <c r="M126" s="19">
        <f t="shared" si="12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0"/>
        <v>0</v>
      </c>
      <c r="H127" s="19">
        <v>0</v>
      </c>
      <c r="I127" s="19">
        <v>0</v>
      </c>
      <c r="J127" s="21" t="s">
        <v>7</v>
      </c>
      <c r="K127" s="22">
        <f t="shared" si="9"/>
        <v>0</v>
      </c>
      <c r="L127" s="19">
        <f t="shared" si="11"/>
        <v>231000</v>
      </c>
      <c r="M127" s="19">
        <f t="shared" si="12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0"/>
        <v>0</v>
      </c>
      <c r="H128" s="19">
        <v>0</v>
      </c>
      <c r="I128" s="19">
        <v>0</v>
      </c>
      <c r="J128" s="21" t="s">
        <v>7</v>
      </c>
      <c r="K128" s="22">
        <f t="shared" si="9"/>
        <v>0</v>
      </c>
      <c r="L128" s="19">
        <f t="shared" si="11"/>
        <v>303600</v>
      </c>
      <c r="M128" s="19">
        <f t="shared" si="12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0"/>
        <v>0</v>
      </c>
      <c r="H129" s="19">
        <v>0</v>
      </c>
      <c r="I129" s="19">
        <v>0</v>
      </c>
      <c r="J129" s="21" t="s">
        <v>7</v>
      </c>
      <c r="K129" s="22">
        <f t="shared" si="9"/>
        <v>0</v>
      </c>
      <c r="L129" s="19">
        <f t="shared" si="11"/>
        <v>368400</v>
      </c>
      <c r="M129" s="19">
        <f t="shared" si="12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0"/>
        <v>0</v>
      </c>
      <c r="H130" s="19">
        <v>0</v>
      </c>
      <c r="I130" s="19">
        <v>0</v>
      </c>
      <c r="J130" s="21" t="s">
        <v>7</v>
      </c>
      <c r="K130" s="22">
        <f t="shared" si="9"/>
        <v>0</v>
      </c>
      <c r="L130" s="19">
        <f t="shared" si="11"/>
        <v>288970</v>
      </c>
      <c r="M130" s="19">
        <f t="shared" si="12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0"/>
        <v>0</v>
      </c>
      <c r="H131" s="19">
        <v>0</v>
      </c>
      <c r="I131" s="19">
        <v>0</v>
      </c>
      <c r="J131" s="21" t="s">
        <v>7</v>
      </c>
      <c r="K131" s="22">
        <f t="shared" si="9"/>
        <v>0</v>
      </c>
      <c r="L131" s="19">
        <f t="shared" si="11"/>
        <v>1320000</v>
      </c>
      <c r="M131" s="19">
        <f t="shared" si="12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0"/>
        <v>0</v>
      </c>
      <c r="H132" s="19">
        <v>0</v>
      </c>
      <c r="I132" s="19">
        <v>0</v>
      </c>
      <c r="J132" s="21" t="s">
        <v>7</v>
      </c>
      <c r="K132" s="22">
        <f t="shared" si="9"/>
        <v>0</v>
      </c>
      <c r="L132" s="19">
        <f t="shared" si="11"/>
        <v>288970</v>
      </c>
      <c r="M132" s="19">
        <f t="shared" si="12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0"/>
        <v>0</v>
      </c>
      <c r="H133" s="19">
        <v>0</v>
      </c>
      <c r="I133" s="19">
        <v>0</v>
      </c>
      <c r="J133" s="21" t="s">
        <v>7</v>
      </c>
      <c r="K133" s="22">
        <f t="shared" ref="K133:K196" si="13">ROUND((G133)*0.451,0)</f>
        <v>0</v>
      </c>
      <c r="L133" s="19">
        <f t="shared" si="11"/>
        <v>137500</v>
      </c>
      <c r="M133" s="19">
        <f t="shared" si="12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0"/>
        <v>0</v>
      </c>
      <c r="H134" s="19">
        <v>0</v>
      </c>
      <c r="I134" s="19">
        <v>0</v>
      </c>
      <c r="J134" s="21" t="s">
        <v>7</v>
      </c>
      <c r="K134" s="22">
        <f t="shared" si="13"/>
        <v>0</v>
      </c>
      <c r="L134" s="19">
        <f t="shared" si="11"/>
        <v>281600</v>
      </c>
      <c r="M134" s="19">
        <f t="shared" si="12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0"/>
        <v>0</v>
      </c>
      <c r="H135" s="19">
        <v>0</v>
      </c>
      <c r="I135" s="19">
        <v>0</v>
      </c>
      <c r="J135" s="21" t="s">
        <v>7</v>
      </c>
      <c r="K135" s="22">
        <f t="shared" si="13"/>
        <v>0</v>
      </c>
      <c r="L135" s="19">
        <f t="shared" si="11"/>
        <v>300000</v>
      </c>
      <c r="M135" s="19">
        <f t="shared" si="12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0"/>
        <v>0</v>
      </c>
      <c r="H136" s="19">
        <v>0</v>
      </c>
      <c r="I136" s="19">
        <v>0</v>
      </c>
      <c r="J136" s="21" t="s">
        <v>7</v>
      </c>
      <c r="K136" s="22">
        <f t="shared" si="13"/>
        <v>0</v>
      </c>
      <c r="L136" s="19">
        <f t="shared" si="11"/>
        <v>2970000</v>
      </c>
      <c r="M136" s="19">
        <f t="shared" si="12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0"/>
        <v>0</v>
      </c>
      <c r="H137" s="19">
        <v>0</v>
      </c>
      <c r="I137" s="19">
        <v>0</v>
      </c>
      <c r="J137" s="21" t="s">
        <v>7</v>
      </c>
      <c r="K137" s="22">
        <f t="shared" si="13"/>
        <v>0</v>
      </c>
      <c r="L137" s="19">
        <f t="shared" si="11"/>
        <v>350000</v>
      </c>
      <c r="M137" s="19">
        <f t="shared" si="12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0"/>
        <v>0</v>
      </c>
      <c r="H138" s="19">
        <v>0</v>
      </c>
      <c r="I138" s="19">
        <v>0</v>
      </c>
      <c r="J138" s="21" t="s">
        <v>7</v>
      </c>
      <c r="K138" s="22">
        <f t="shared" si="13"/>
        <v>0</v>
      </c>
      <c r="L138" s="19">
        <f t="shared" si="11"/>
        <v>250000</v>
      </c>
      <c r="M138" s="19">
        <f t="shared" si="12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4">E139-F139</f>
        <v>0</v>
      </c>
      <c r="H139" s="19">
        <v>0</v>
      </c>
      <c r="I139" s="19">
        <v>0</v>
      </c>
      <c r="J139" s="21" t="s">
        <v>7</v>
      </c>
      <c r="K139" s="22">
        <f t="shared" si="13"/>
        <v>0</v>
      </c>
      <c r="L139" s="19">
        <f t="shared" ref="L139:L202" si="15">F139+K139</f>
        <v>850000</v>
      </c>
      <c r="M139" s="19">
        <f t="shared" ref="M139:M202" si="16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4"/>
        <v>0</v>
      </c>
      <c r="H140" s="19">
        <v>0</v>
      </c>
      <c r="I140" s="19">
        <v>0</v>
      </c>
      <c r="J140" s="21" t="s">
        <v>7</v>
      </c>
      <c r="K140" s="22">
        <f t="shared" si="13"/>
        <v>0</v>
      </c>
      <c r="L140" s="19">
        <f t="shared" si="15"/>
        <v>125831</v>
      </c>
      <c r="M140" s="19">
        <f t="shared" si="16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4"/>
        <v>0</v>
      </c>
      <c r="H141" s="19">
        <v>0</v>
      </c>
      <c r="I141" s="19">
        <v>0</v>
      </c>
      <c r="J141" s="21" t="s">
        <v>7</v>
      </c>
      <c r="K141" s="22">
        <f t="shared" si="13"/>
        <v>0</v>
      </c>
      <c r="L141" s="19">
        <f t="shared" si="15"/>
        <v>190912</v>
      </c>
      <c r="M141" s="19">
        <f t="shared" si="16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4"/>
        <v>0</v>
      </c>
      <c r="H142" s="19">
        <v>0</v>
      </c>
      <c r="I142" s="19">
        <v>0</v>
      </c>
      <c r="J142" s="21" t="s">
        <v>7</v>
      </c>
      <c r="K142" s="22">
        <f t="shared" si="13"/>
        <v>0</v>
      </c>
      <c r="L142" s="19">
        <f t="shared" si="15"/>
        <v>134456</v>
      </c>
      <c r="M142" s="19">
        <f t="shared" si="16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4"/>
        <v>0</v>
      </c>
      <c r="H143" s="19">
        <v>0</v>
      </c>
      <c r="I143" s="19">
        <v>0</v>
      </c>
      <c r="J143" s="21" t="s">
        <v>7</v>
      </c>
      <c r="K143" s="22">
        <f t="shared" si="13"/>
        <v>0</v>
      </c>
      <c r="L143" s="19">
        <f t="shared" si="15"/>
        <v>146151</v>
      </c>
      <c r="M143" s="19">
        <f t="shared" si="16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4"/>
        <v>0</v>
      </c>
      <c r="H144" s="19">
        <v>0</v>
      </c>
      <c r="I144" s="19">
        <v>0</v>
      </c>
      <c r="J144" s="21" t="s">
        <v>7</v>
      </c>
      <c r="K144" s="22">
        <f t="shared" si="13"/>
        <v>0</v>
      </c>
      <c r="L144" s="19">
        <f t="shared" si="15"/>
        <v>150204</v>
      </c>
      <c r="M144" s="19">
        <f t="shared" si="16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4"/>
        <v>0</v>
      </c>
      <c r="H145" s="19">
        <v>0</v>
      </c>
      <c r="I145" s="19">
        <v>0</v>
      </c>
      <c r="J145" s="21" t="s">
        <v>7</v>
      </c>
      <c r="K145" s="22">
        <f t="shared" si="13"/>
        <v>0</v>
      </c>
      <c r="L145" s="19">
        <f t="shared" si="15"/>
        <v>157046</v>
      </c>
      <c r="M145" s="19">
        <f t="shared" si="16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4"/>
        <v>0</v>
      </c>
      <c r="H146" s="19">
        <v>0</v>
      </c>
      <c r="I146" s="19">
        <v>0</v>
      </c>
      <c r="J146" s="21" t="s">
        <v>7</v>
      </c>
      <c r="K146" s="22">
        <f t="shared" si="13"/>
        <v>0</v>
      </c>
      <c r="L146" s="19">
        <f t="shared" si="15"/>
        <v>1650000</v>
      </c>
      <c r="M146" s="19">
        <f t="shared" si="16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4"/>
        <v>0</v>
      </c>
      <c r="H147" s="19">
        <v>0</v>
      </c>
      <c r="I147" s="19">
        <v>0</v>
      </c>
      <c r="J147" s="21" t="s">
        <v>7</v>
      </c>
      <c r="K147" s="22">
        <f t="shared" si="13"/>
        <v>0</v>
      </c>
      <c r="L147" s="19">
        <f t="shared" si="15"/>
        <v>2552000</v>
      </c>
      <c r="M147" s="19">
        <f t="shared" si="16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4"/>
        <v>0</v>
      </c>
      <c r="H148" s="19">
        <v>0</v>
      </c>
      <c r="I148" s="19">
        <v>0</v>
      </c>
      <c r="J148" s="21" t="s">
        <v>7</v>
      </c>
      <c r="K148" s="22">
        <f t="shared" si="13"/>
        <v>0</v>
      </c>
      <c r="L148" s="19">
        <f t="shared" si="15"/>
        <v>413600</v>
      </c>
      <c r="M148" s="19">
        <f t="shared" si="16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4"/>
        <v>0</v>
      </c>
      <c r="H149" s="19">
        <v>0</v>
      </c>
      <c r="I149" s="19">
        <v>0</v>
      </c>
      <c r="J149" s="21" t="s">
        <v>7</v>
      </c>
      <c r="K149" s="22">
        <f t="shared" si="13"/>
        <v>0</v>
      </c>
      <c r="L149" s="19">
        <f t="shared" si="15"/>
        <v>1358000</v>
      </c>
      <c r="M149" s="19">
        <f t="shared" si="16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4"/>
        <v>0</v>
      </c>
      <c r="H150" s="19">
        <v>0</v>
      </c>
      <c r="I150" s="19">
        <v>0</v>
      </c>
      <c r="J150" s="21" t="s">
        <v>7</v>
      </c>
      <c r="K150" s="22">
        <f t="shared" si="13"/>
        <v>0</v>
      </c>
      <c r="L150" s="19">
        <f t="shared" si="15"/>
        <v>2084800</v>
      </c>
      <c r="M150" s="19">
        <f t="shared" si="16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4"/>
        <v>0</v>
      </c>
      <c r="H151" s="19">
        <v>0</v>
      </c>
      <c r="I151" s="19">
        <v>0</v>
      </c>
      <c r="J151" s="21" t="s">
        <v>7</v>
      </c>
      <c r="K151" s="22">
        <f t="shared" si="13"/>
        <v>0</v>
      </c>
      <c r="L151" s="19">
        <f t="shared" si="15"/>
        <v>385000</v>
      </c>
      <c r="M151" s="19">
        <f t="shared" si="16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4"/>
        <v>0</v>
      </c>
      <c r="H152" s="19">
        <v>0</v>
      </c>
      <c r="I152" s="19">
        <v>0</v>
      </c>
      <c r="J152" s="21" t="s">
        <v>7</v>
      </c>
      <c r="K152" s="22">
        <f t="shared" si="13"/>
        <v>0</v>
      </c>
      <c r="L152" s="19">
        <f t="shared" si="15"/>
        <v>1100000</v>
      </c>
      <c r="M152" s="19">
        <f t="shared" si="16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4"/>
        <v>0</v>
      </c>
      <c r="H153" s="19">
        <v>0</v>
      </c>
      <c r="I153" s="19">
        <v>0</v>
      </c>
      <c r="J153" s="21" t="s">
        <v>7</v>
      </c>
      <c r="K153" s="22">
        <f t="shared" si="13"/>
        <v>0</v>
      </c>
      <c r="L153" s="19">
        <f t="shared" si="15"/>
        <v>88000</v>
      </c>
      <c r="M153" s="19">
        <f t="shared" si="16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4"/>
        <v>0</v>
      </c>
      <c r="H154" s="19">
        <v>0</v>
      </c>
      <c r="I154" s="19">
        <v>0</v>
      </c>
      <c r="J154" s="21" t="s">
        <v>7</v>
      </c>
      <c r="K154" s="22">
        <f t="shared" si="13"/>
        <v>0</v>
      </c>
      <c r="L154" s="19">
        <f t="shared" si="15"/>
        <v>187000</v>
      </c>
      <c r="M154" s="19">
        <f t="shared" si="16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4"/>
        <v>0</v>
      </c>
      <c r="H155" s="19">
        <v>0</v>
      </c>
      <c r="I155" s="19">
        <v>0</v>
      </c>
      <c r="J155" s="21" t="s">
        <v>7</v>
      </c>
      <c r="K155" s="22">
        <f t="shared" si="13"/>
        <v>0</v>
      </c>
      <c r="L155" s="19">
        <f t="shared" si="15"/>
        <v>2185000</v>
      </c>
      <c r="M155" s="19">
        <f t="shared" si="16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4"/>
        <v>0</v>
      </c>
      <c r="H156" s="19">
        <v>0</v>
      </c>
      <c r="I156" s="19">
        <v>0</v>
      </c>
      <c r="J156" s="21" t="s">
        <v>7</v>
      </c>
      <c r="K156" s="22">
        <f t="shared" si="13"/>
        <v>0</v>
      </c>
      <c r="L156" s="19">
        <f t="shared" si="15"/>
        <v>308000</v>
      </c>
      <c r="M156" s="19">
        <f t="shared" si="16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4"/>
        <v>0</v>
      </c>
      <c r="H157" s="19">
        <v>0</v>
      </c>
      <c r="I157" s="19">
        <v>0</v>
      </c>
      <c r="J157" s="21" t="s">
        <v>7</v>
      </c>
      <c r="K157" s="22">
        <f t="shared" si="13"/>
        <v>0</v>
      </c>
      <c r="L157" s="19">
        <f t="shared" si="15"/>
        <v>1255600</v>
      </c>
      <c r="M157" s="19">
        <f t="shared" si="16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4"/>
        <v>0</v>
      </c>
      <c r="H158" s="19">
        <v>0</v>
      </c>
      <c r="I158" s="19">
        <v>0</v>
      </c>
      <c r="J158" s="21" t="s">
        <v>7</v>
      </c>
      <c r="K158" s="22">
        <f t="shared" si="13"/>
        <v>0</v>
      </c>
      <c r="L158" s="19">
        <f t="shared" si="15"/>
        <v>938760</v>
      </c>
      <c r="M158" s="19">
        <f t="shared" si="16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4"/>
        <v>0</v>
      </c>
      <c r="H159" s="19">
        <v>0</v>
      </c>
      <c r="I159" s="19">
        <v>0</v>
      </c>
      <c r="J159" s="21" t="s">
        <v>7</v>
      </c>
      <c r="K159" s="22">
        <f t="shared" si="13"/>
        <v>0</v>
      </c>
      <c r="L159" s="19">
        <f t="shared" si="15"/>
        <v>1793250</v>
      </c>
      <c r="M159" s="19">
        <f t="shared" si="16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4"/>
        <v>0</v>
      </c>
      <c r="H160" s="19">
        <v>0</v>
      </c>
      <c r="I160" s="19">
        <v>0</v>
      </c>
      <c r="J160" s="21" t="s">
        <v>7</v>
      </c>
      <c r="K160" s="22">
        <f t="shared" si="13"/>
        <v>0</v>
      </c>
      <c r="L160" s="19">
        <f t="shared" si="15"/>
        <v>219200</v>
      </c>
      <c r="M160" s="19">
        <f t="shared" si="16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4"/>
        <v>0</v>
      </c>
      <c r="H161" s="19">
        <v>0</v>
      </c>
      <c r="I161" s="19">
        <v>0</v>
      </c>
      <c r="J161" s="21" t="s">
        <v>7</v>
      </c>
      <c r="K161" s="22">
        <f t="shared" si="13"/>
        <v>0</v>
      </c>
      <c r="L161" s="19">
        <f t="shared" si="15"/>
        <v>811020</v>
      </c>
      <c r="M161" s="19">
        <f t="shared" si="16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4"/>
        <v>0</v>
      </c>
      <c r="H162" s="19">
        <v>0</v>
      </c>
      <c r="I162" s="19">
        <v>0</v>
      </c>
      <c r="J162" s="21" t="s">
        <v>7</v>
      </c>
      <c r="K162" s="22">
        <f t="shared" si="13"/>
        <v>0</v>
      </c>
      <c r="L162" s="19">
        <f t="shared" si="15"/>
        <v>1832640</v>
      </c>
      <c r="M162" s="19">
        <f t="shared" si="16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4"/>
        <v>0</v>
      </c>
      <c r="H163" s="19">
        <v>0</v>
      </c>
      <c r="I163" s="19">
        <v>0</v>
      </c>
      <c r="J163" s="21" t="s">
        <v>7</v>
      </c>
      <c r="K163" s="22">
        <f t="shared" si="13"/>
        <v>0</v>
      </c>
      <c r="L163" s="19">
        <f t="shared" si="15"/>
        <v>1433700</v>
      </c>
      <c r="M163" s="19">
        <f t="shared" si="16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4"/>
        <v>0</v>
      </c>
      <c r="H164" s="19">
        <v>0</v>
      </c>
      <c r="I164" s="19">
        <v>0</v>
      </c>
      <c r="J164" s="21" t="s">
        <v>7</v>
      </c>
      <c r="K164" s="22">
        <f t="shared" si="13"/>
        <v>0</v>
      </c>
      <c r="L164" s="19">
        <f t="shared" si="15"/>
        <v>8140000</v>
      </c>
      <c r="M164" s="19">
        <f t="shared" si="16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4"/>
        <v>0</v>
      </c>
      <c r="H165" s="19">
        <v>0</v>
      </c>
      <c r="I165" s="19">
        <v>0</v>
      </c>
      <c r="J165" s="21" t="s">
        <v>7</v>
      </c>
      <c r="K165" s="22">
        <f t="shared" si="13"/>
        <v>0</v>
      </c>
      <c r="L165" s="19">
        <f t="shared" si="15"/>
        <v>1980000</v>
      </c>
      <c r="M165" s="19">
        <f t="shared" si="16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4"/>
        <v>0</v>
      </c>
      <c r="H166" s="19">
        <v>0</v>
      </c>
      <c r="I166" s="19">
        <v>0</v>
      </c>
      <c r="J166" s="21" t="s">
        <v>7</v>
      </c>
      <c r="K166" s="22">
        <f t="shared" si="13"/>
        <v>0</v>
      </c>
      <c r="L166" s="19">
        <f t="shared" si="15"/>
        <v>1848000</v>
      </c>
      <c r="M166" s="19">
        <f t="shared" si="16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4"/>
        <v>0</v>
      </c>
      <c r="H167" s="19">
        <v>0</v>
      </c>
      <c r="I167" s="19">
        <v>0</v>
      </c>
      <c r="J167" s="21" t="s">
        <v>7</v>
      </c>
      <c r="K167" s="22">
        <f t="shared" si="13"/>
        <v>0</v>
      </c>
      <c r="L167" s="19">
        <f t="shared" si="15"/>
        <v>2090000</v>
      </c>
      <c r="M167" s="19">
        <f t="shared" si="16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4"/>
        <v>0</v>
      </c>
      <c r="H168" s="19">
        <v>0</v>
      </c>
      <c r="I168" s="19">
        <v>0</v>
      </c>
      <c r="J168" s="21" t="s">
        <v>7</v>
      </c>
      <c r="K168" s="22">
        <f t="shared" si="13"/>
        <v>0</v>
      </c>
      <c r="L168" s="19">
        <f t="shared" si="15"/>
        <v>318100</v>
      </c>
      <c r="M168" s="19">
        <f t="shared" si="16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4"/>
        <v>0</v>
      </c>
      <c r="H169" s="19">
        <v>0</v>
      </c>
      <c r="I169" s="19">
        <v>0</v>
      </c>
      <c r="J169" s="21" t="s">
        <v>7</v>
      </c>
      <c r="K169" s="22">
        <f t="shared" si="13"/>
        <v>0</v>
      </c>
      <c r="L169" s="19">
        <f t="shared" si="15"/>
        <v>2600000</v>
      </c>
      <c r="M169" s="19">
        <f t="shared" si="16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4"/>
        <v>0</v>
      </c>
      <c r="H170" s="19">
        <v>0</v>
      </c>
      <c r="I170" s="19">
        <v>0</v>
      </c>
      <c r="J170" s="21" t="s">
        <v>7</v>
      </c>
      <c r="K170" s="22">
        <f t="shared" si="13"/>
        <v>0</v>
      </c>
      <c r="L170" s="19">
        <f t="shared" si="15"/>
        <v>412500</v>
      </c>
      <c r="M170" s="19">
        <f t="shared" si="16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4"/>
        <v>0</v>
      </c>
      <c r="H171" s="19">
        <v>0</v>
      </c>
      <c r="I171" s="19">
        <v>0</v>
      </c>
      <c r="J171" s="21" t="s">
        <v>7</v>
      </c>
      <c r="K171" s="22">
        <f t="shared" si="13"/>
        <v>0</v>
      </c>
      <c r="L171" s="19">
        <f t="shared" si="15"/>
        <v>450000</v>
      </c>
      <c r="M171" s="19">
        <f t="shared" si="16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4"/>
        <v>0</v>
      </c>
      <c r="H172" s="19">
        <v>0</v>
      </c>
      <c r="I172" s="19">
        <v>0</v>
      </c>
      <c r="J172" s="21" t="s">
        <v>7</v>
      </c>
      <c r="K172" s="22">
        <f t="shared" si="13"/>
        <v>0</v>
      </c>
      <c r="L172" s="19">
        <f t="shared" si="15"/>
        <v>1740500</v>
      </c>
      <c r="M172" s="19">
        <f t="shared" si="16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4"/>
        <v>0</v>
      </c>
      <c r="H173" s="19">
        <v>0</v>
      </c>
      <c r="I173" s="19">
        <v>0</v>
      </c>
      <c r="J173" s="21" t="s">
        <v>7</v>
      </c>
      <c r="K173" s="22">
        <f t="shared" si="13"/>
        <v>0</v>
      </c>
      <c r="L173" s="19">
        <f t="shared" si="15"/>
        <v>193000</v>
      </c>
      <c r="M173" s="19">
        <f t="shared" si="16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4"/>
        <v>0</v>
      </c>
      <c r="H174" s="19">
        <v>0</v>
      </c>
      <c r="I174" s="19">
        <v>0</v>
      </c>
      <c r="J174" s="21" t="s">
        <v>7</v>
      </c>
      <c r="K174" s="22">
        <f t="shared" si="13"/>
        <v>0</v>
      </c>
      <c r="L174" s="19">
        <f t="shared" si="15"/>
        <v>203000</v>
      </c>
      <c r="M174" s="19">
        <f t="shared" si="16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4"/>
        <v>0</v>
      </c>
      <c r="H175" s="19">
        <v>0</v>
      </c>
      <c r="I175" s="19">
        <v>0</v>
      </c>
      <c r="J175" s="21" t="s">
        <v>7</v>
      </c>
      <c r="K175" s="22">
        <f t="shared" si="13"/>
        <v>0</v>
      </c>
      <c r="L175" s="19">
        <f t="shared" si="15"/>
        <v>104000</v>
      </c>
      <c r="M175" s="19">
        <f t="shared" si="16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4"/>
        <v>0</v>
      </c>
      <c r="H176" s="19">
        <v>0</v>
      </c>
      <c r="I176" s="19">
        <v>0</v>
      </c>
      <c r="J176" s="21" t="s">
        <v>7</v>
      </c>
      <c r="K176" s="22">
        <f t="shared" si="13"/>
        <v>0</v>
      </c>
      <c r="L176" s="19">
        <f t="shared" si="15"/>
        <v>11880000</v>
      </c>
      <c r="M176" s="19">
        <f t="shared" si="16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4"/>
        <v>0</v>
      </c>
      <c r="H177" s="19">
        <v>0</v>
      </c>
      <c r="I177" s="19">
        <v>0</v>
      </c>
      <c r="J177" s="21" t="s">
        <v>7</v>
      </c>
      <c r="K177" s="22">
        <f t="shared" si="13"/>
        <v>0</v>
      </c>
      <c r="L177" s="19">
        <f t="shared" si="15"/>
        <v>250000</v>
      </c>
      <c r="M177" s="19">
        <f t="shared" si="16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4"/>
        <v>0</v>
      </c>
      <c r="H178" s="19">
        <v>0</v>
      </c>
      <c r="I178" s="19">
        <v>0</v>
      </c>
      <c r="J178" s="21" t="s">
        <v>7</v>
      </c>
      <c r="K178" s="22">
        <f t="shared" si="13"/>
        <v>0</v>
      </c>
      <c r="L178" s="19">
        <f t="shared" si="15"/>
        <v>1834000</v>
      </c>
      <c r="M178" s="19">
        <f t="shared" si="16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4"/>
        <v>0</v>
      </c>
      <c r="H179" s="19">
        <v>0</v>
      </c>
      <c r="I179" s="19">
        <v>0</v>
      </c>
      <c r="J179" s="21" t="s">
        <v>7</v>
      </c>
      <c r="K179" s="22">
        <f t="shared" si="13"/>
        <v>0</v>
      </c>
      <c r="L179" s="19">
        <f t="shared" si="15"/>
        <v>902000</v>
      </c>
      <c r="M179" s="19">
        <f t="shared" si="16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4"/>
        <v>0</v>
      </c>
      <c r="H180" s="19">
        <v>0</v>
      </c>
      <c r="I180" s="19">
        <v>0</v>
      </c>
      <c r="J180" s="21" t="s">
        <v>7</v>
      </c>
      <c r="K180" s="22">
        <f t="shared" si="13"/>
        <v>0</v>
      </c>
      <c r="L180" s="19">
        <f t="shared" si="15"/>
        <v>990000</v>
      </c>
      <c r="M180" s="19">
        <f t="shared" si="16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4"/>
        <v>0</v>
      </c>
      <c r="H181" s="19">
        <v>0</v>
      </c>
      <c r="I181" s="19">
        <v>0</v>
      </c>
      <c r="J181" s="21" t="s">
        <v>7</v>
      </c>
      <c r="K181" s="22">
        <f t="shared" si="13"/>
        <v>0</v>
      </c>
      <c r="L181" s="19">
        <f t="shared" si="15"/>
        <v>1716000</v>
      </c>
      <c r="M181" s="19">
        <f t="shared" si="16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4"/>
        <v>0</v>
      </c>
      <c r="H182" s="19">
        <v>0</v>
      </c>
      <c r="I182" s="19">
        <v>0</v>
      </c>
      <c r="J182" s="21" t="s">
        <v>7</v>
      </c>
      <c r="K182" s="22">
        <f t="shared" si="13"/>
        <v>0</v>
      </c>
      <c r="L182" s="19">
        <f t="shared" si="15"/>
        <v>3300000</v>
      </c>
      <c r="M182" s="19">
        <f t="shared" si="16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4"/>
        <v>0</v>
      </c>
      <c r="H183" s="19">
        <v>0</v>
      </c>
      <c r="I183" s="19">
        <v>0</v>
      </c>
      <c r="J183" s="21" t="s">
        <v>7</v>
      </c>
      <c r="K183" s="22">
        <f t="shared" si="13"/>
        <v>0</v>
      </c>
      <c r="L183" s="19">
        <f t="shared" si="15"/>
        <v>8602000</v>
      </c>
      <c r="M183" s="19">
        <f t="shared" si="16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4"/>
        <v>0</v>
      </c>
      <c r="H184" s="19">
        <v>0</v>
      </c>
      <c r="I184" s="19">
        <v>0</v>
      </c>
      <c r="J184" s="21" t="s">
        <v>7</v>
      </c>
      <c r="K184" s="22">
        <f t="shared" si="13"/>
        <v>0</v>
      </c>
      <c r="L184" s="19">
        <f t="shared" si="15"/>
        <v>1720400</v>
      </c>
      <c r="M184" s="19">
        <f t="shared" si="16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4"/>
        <v>0</v>
      </c>
      <c r="H185" s="19">
        <v>0</v>
      </c>
      <c r="I185" s="19">
        <v>0</v>
      </c>
      <c r="J185" s="21" t="s">
        <v>7</v>
      </c>
      <c r="K185" s="22">
        <f t="shared" si="13"/>
        <v>0</v>
      </c>
      <c r="L185" s="19">
        <f t="shared" si="15"/>
        <v>2150500</v>
      </c>
      <c r="M185" s="19">
        <f t="shared" si="16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4"/>
        <v>0</v>
      </c>
      <c r="H186" s="19">
        <v>0</v>
      </c>
      <c r="I186" s="19">
        <v>0</v>
      </c>
      <c r="J186" s="21" t="s">
        <v>7</v>
      </c>
      <c r="K186" s="22">
        <f t="shared" si="13"/>
        <v>0</v>
      </c>
      <c r="L186" s="19">
        <f t="shared" si="15"/>
        <v>430100</v>
      </c>
      <c r="M186" s="19">
        <f t="shared" si="16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4"/>
        <v>0</v>
      </c>
      <c r="H187" s="19">
        <v>0</v>
      </c>
      <c r="I187" s="19">
        <v>0</v>
      </c>
      <c r="J187" s="21" t="s">
        <v>7</v>
      </c>
      <c r="K187" s="22">
        <f t="shared" si="13"/>
        <v>0</v>
      </c>
      <c r="L187" s="19">
        <f t="shared" si="15"/>
        <v>10562200</v>
      </c>
      <c r="M187" s="19">
        <f t="shared" si="16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4"/>
        <v>0</v>
      </c>
      <c r="H188" s="19">
        <v>0</v>
      </c>
      <c r="I188" s="19">
        <v>0</v>
      </c>
      <c r="J188" s="21" t="s">
        <v>7</v>
      </c>
      <c r="K188" s="22">
        <f t="shared" si="13"/>
        <v>0</v>
      </c>
      <c r="L188" s="19">
        <f t="shared" si="15"/>
        <v>1920400</v>
      </c>
      <c r="M188" s="19">
        <f t="shared" si="16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4"/>
        <v>0</v>
      </c>
      <c r="H189" s="19">
        <v>0</v>
      </c>
      <c r="I189" s="19">
        <v>0</v>
      </c>
      <c r="J189" s="21" t="s">
        <v>7</v>
      </c>
      <c r="K189" s="22">
        <f t="shared" si="13"/>
        <v>0</v>
      </c>
      <c r="L189" s="19">
        <f t="shared" si="15"/>
        <v>960200</v>
      </c>
      <c r="M189" s="19">
        <f t="shared" si="16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4"/>
        <v>0</v>
      </c>
      <c r="H190" s="19">
        <v>0</v>
      </c>
      <c r="I190" s="19">
        <v>0</v>
      </c>
      <c r="J190" s="21" t="s">
        <v>7</v>
      </c>
      <c r="K190" s="22">
        <f t="shared" si="13"/>
        <v>0</v>
      </c>
      <c r="L190" s="19">
        <f t="shared" si="15"/>
        <v>2840000</v>
      </c>
      <c r="M190" s="19">
        <f t="shared" si="16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4"/>
        <v>0</v>
      </c>
      <c r="H191" s="19">
        <v>0</v>
      </c>
      <c r="I191" s="19">
        <v>0</v>
      </c>
      <c r="J191" s="21" t="s">
        <v>7</v>
      </c>
      <c r="K191" s="22">
        <f t="shared" si="13"/>
        <v>0</v>
      </c>
      <c r="L191" s="19">
        <f t="shared" si="15"/>
        <v>902000</v>
      </c>
      <c r="M191" s="19">
        <f t="shared" si="16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4"/>
        <v>0</v>
      </c>
      <c r="H192" s="19">
        <v>0</v>
      </c>
      <c r="I192" s="19">
        <v>0</v>
      </c>
      <c r="J192" s="21" t="s">
        <v>7</v>
      </c>
      <c r="K192" s="22">
        <f t="shared" si="13"/>
        <v>0</v>
      </c>
      <c r="L192" s="19">
        <f t="shared" si="15"/>
        <v>2851200</v>
      </c>
      <c r="M192" s="19">
        <f t="shared" si="16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4"/>
        <v>0</v>
      </c>
      <c r="H193" s="19">
        <v>0</v>
      </c>
      <c r="I193" s="19">
        <v>0</v>
      </c>
      <c r="J193" s="21" t="s">
        <v>7</v>
      </c>
      <c r="K193" s="22">
        <f t="shared" si="13"/>
        <v>0</v>
      </c>
      <c r="L193" s="19">
        <f t="shared" si="15"/>
        <v>550000</v>
      </c>
      <c r="M193" s="19">
        <f t="shared" si="16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4"/>
        <v>0</v>
      </c>
      <c r="H194" s="19">
        <v>0</v>
      </c>
      <c r="I194" s="19">
        <v>0</v>
      </c>
      <c r="J194" s="21" t="s">
        <v>7</v>
      </c>
      <c r="K194" s="22">
        <f t="shared" si="13"/>
        <v>0</v>
      </c>
      <c r="L194" s="19">
        <f t="shared" si="15"/>
        <v>385000</v>
      </c>
      <c r="M194" s="19">
        <f t="shared" si="16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4"/>
        <v>0</v>
      </c>
      <c r="H195" s="19">
        <v>0</v>
      </c>
      <c r="I195" s="19">
        <v>0</v>
      </c>
      <c r="J195" s="21" t="s">
        <v>7</v>
      </c>
      <c r="K195" s="22">
        <f t="shared" si="13"/>
        <v>0</v>
      </c>
      <c r="L195" s="19">
        <f t="shared" si="15"/>
        <v>5000000</v>
      </c>
      <c r="M195" s="19">
        <f t="shared" si="16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4"/>
        <v>0</v>
      </c>
      <c r="H196" s="19">
        <v>0</v>
      </c>
      <c r="I196" s="19">
        <v>0</v>
      </c>
      <c r="J196" s="21" t="s">
        <v>7</v>
      </c>
      <c r="K196" s="22">
        <f t="shared" si="13"/>
        <v>0</v>
      </c>
      <c r="L196" s="19">
        <f t="shared" si="15"/>
        <v>1540000</v>
      </c>
      <c r="M196" s="19">
        <f t="shared" si="16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4"/>
        <v>0</v>
      </c>
      <c r="H197" s="19">
        <v>0</v>
      </c>
      <c r="I197" s="19">
        <v>0</v>
      </c>
      <c r="J197" s="21" t="s">
        <v>7</v>
      </c>
      <c r="K197" s="22">
        <f t="shared" ref="K197:K260" si="17">ROUND((G197)*0.451,0)</f>
        <v>0</v>
      </c>
      <c r="L197" s="19">
        <f t="shared" si="15"/>
        <v>1760000</v>
      </c>
      <c r="M197" s="19">
        <f t="shared" si="16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4"/>
        <v>0</v>
      </c>
      <c r="H198" s="19">
        <v>0</v>
      </c>
      <c r="I198" s="19">
        <v>0</v>
      </c>
      <c r="J198" s="21" t="s">
        <v>7</v>
      </c>
      <c r="K198" s="22">
        <f t="shared" si="17"/>
        <v>0</v>
      </c>
      <c r="L198" s="19">
        <f t="shared" si="15"/>
        <v>385000</v>
      </c>
      <c r="M198" s="19">
        <f t="shared" si="16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4"/>
        <v>0</v>
      </c>
      <c r="H199" s="19">
        <v>0</v>
      </c>
      <c r="I199" s="19">
        <v>0</v>
      </c>
      <c r="J199" s="21" t="s">
        <v>7</v>
      </c>
      <c r="K199" s="22">
        <f t="shared" si="17"/>
        <v>0</v>
      </c>
      <c r="L199" s="19">
        <f t="shared" si="15"/>
        <v>1650000</v>
      </c>
      <c r="M199" s="19">
        <f t="shared" si="16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4"/>
        <v>0</v>
      </c>
      <c r="H200" s="19">
        <v>0</v>
      </c>
      <c r="I200" s="19">
        <v>0</v>
      </c>
      <c r="J200" s="21" t="s">
        <v>7</v>
      </c>
      <c r="K200" s="22">
        <f t="shared" si="17"/>
        <v>0</v>
      </c>
      <c r="L200" s="19">
        <f t="shared" si="15"/>
        <v>385000</v>
      </c>
      <c r="M200" s="19">
        <f t="shared" si="16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4"/>
        <v>0</v>
      </c>
      <c r="H201" s="19">
        <v>0</v>
      </c>
      <c r="I201" s="19">
        <v>0</v>
      </c>
      <c r="J201" s="21" t="s">
        <v>7</v>
      </c>
      <c r="K201" s="22">
        <f t="shared" si="17"/>
        <v>0</v>
      </c>
      <c r="L201" s="19">
        <f t="shared" si="15"/>
        <v>1078000</v>
      </c>
      <c r="M201" s="19">
        <f t="shared" si="16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4"/>
        <v>0</v>
      </c>
      <c r="H202" s="19">
        <v>0</v>
      </c>
      <c r="I202" s="19">
        <v>0</v>
      </c>
      <c r="J202" s="21" t="s">
        <v>7</v>
      </c>
      <c r="K202" s="22">
        <f t="shared" si="17"/>
        <v>0</v>
      </c>
      <c r="L202" s="19">
        <f t="shared" si="15"/>
        <v>495000</v>
      </c>
      <c r="M202" s="19">
        <f t="shared" si="16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18">E203-F203</f>
        <v>0</v>
      </c>
      <c r="H203" s="19">
        <v>0</v>
      </c>
      <c r="I203" s="19">
        <v>0</v>
      </c>
      <c r="J203" s="21" t="s">
        <v>7</v>
      </c>
      <c r="K203" s="22">
        <f t="shared" si="17"/>
        <v>0</v>
      </c>
      <c r="L203" s="19">
        <f t="shared" ref="L203:L266" si="19">F203+K203</f>
        <v>2706000</v>
      </c>
      <c r="M203" s="19">
        <f t="shared" ref="M203:M266" si="20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18"/>
        <v>0</v>
      </c>
      <c r="H204" s="19">
        <v>0</v>
      </c>
      <c r="I204" s="19">
        <v>0</v>
      </c>
      <c r="J204" s="21" t="s">
        <v>7</v>
      </c>
      <c r="K204" s="22">
        <f t="shared" si="17"/>
        <v>0</v>
      </c>
      <c r="L204" s="19">
        <f t="shared" si="19"/>
        <v>1900800</v>
      </c>
      <c r="M204" s="19">
        <f t="shared" si="20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18"/>
        <v>0</v>
      </c>
      <c r="H205" s="19">
        <v>0</v>
      </c>
      <c r="I205" s="19">
        <v>0</v>
      </c>
      <c r="J205" s="21" t="s">
        <v>7</v>
      </c>
      <c r="K205" s="22">
        <f t="shared" si="17"/>
        <v>0</v>
      </c>
      <c r="L205" s="19">
        <f t="shared" si="19"/>
        <v>1552000</v>
      </c>
      <c r="M205" s="19">
        <f t="shared" si="20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18"/>
        <v>0</v>
      </c>
      <c r="H206" s="19">
        <v>0</v>
      </c>
      <c r="I206" s="19">
        <v>0</v>
      </c>
      <c r="J206" s="21" t="s">
        <v>7</v>
      </c>
      <c r="K206" s="22">
        <f t="shared" si="17"/>
        <v>0</v>
      </c>
      <c r="L206" s="19">
        <f t="shared" si="19"/>
        <v>17166000</v>
      </c>
      <c r="M206" s="19">
        <f t="shared" si="20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18"/>
        <v>0</v>
      </c>
      <c r="H207" s="19">
        <v>0</v>
      </c>
      <c r="I207" s="19">
        <v>0</v>
      </c>
      <c r="J207" s="21" t="s">
        <v>7</v>
      </c>
      <c r="K207" s="22">
        <f t="shared" si="17"/>
        <v>0</v>
      </c>
      <c r="L207" s="19">
        <f t="shared" si="19"/>
        <v>6024000</v>
      </c>
      <c r="M207" s="19">
        <f t="shared" si="20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18"/>
        <v>0</v>
      </c>
      <c r="H208" s="19">
        <v>0</v>
      </c>
      <c r="I208" s="19">
        <v>0</v>
      </c>
      <c r="J208" s="21" t="s">
        <v>7</v>
      </c>
      <c r="K208" s="22">
        <f t="shared" si="17"/>
        <v>0</v>
      </c>
      <c r="L208" s="19">
        <f t="shared" si="19"/>
        <v>1649000</v>
      </c>
      <c r="M208" s="19">
        <f t="shared" si="20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18"/>
        <v>0</v>
      </c>
      <c r="H209" s="19">
        <v>0</v>
      </c>
      <c r="I209" s="19">
        <v>0</v>
      </c>
      <c r="J209" s="21" t="s">
        <v>7</v>
      </c>
      <c r="K209" s="22">
        <f t="shared" si="17"/>
        <v>0</v>
      </c>
      <c r="L209" s="19">
        <f t="shared" si="19"/>
        <v>1552000</v>
      </c>
      <c r="M209" s="19">
        <f t="shared" si="20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18"/>
        <v>0</v>
      </c>
      <c r="H210" s="19">
        <v>0</v>
      </c>
      <c r="I210" s="19">
        <v>0</v>
      </c>
      <c r="J210" s="21" t="s">
        <v>7</v>
      </c>
      <c r="K210" s="22">
        <f t="shared" si="17"/>
        <v>0</v>
      </c>
      <c r="L210" s="19">
        <f t="shared" si="19"/>
        <v>388000</v>
      </c>
      <c r="M210" s="19">
        <f t="shared" si="20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18"/>
        <v>0</v>
      </c>
      <c r="H211" s="19">
        <v>0</v>
      </c>
      <c r="I211" s="19">
        <v>0</v>
      </c>
      <c r="J211" s="21" t="s">
        <v>7</v>
      </c>
      <c r="K211" s="22">
        <f t="shared" si="17"/>
        <v>0</v>
      </c>
      <c r="L211" s="19">
        <f t="shared" si="19"/>
        <v>1649000</v>
      </c>
      <c r="M211" s="19">
        <f t="shared" si="20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18"/>
        <v>0</v>
      </c>
      <c r="H212" s="19">
        <v>0</v>
      </c>
      <c r="I212" s="19">
        <v>0</v>
      </c>
      <c r="J212" s="21" t="s">
        <v>7</v>
      </c>
      <c r="K212" s="22">
        <f t="shared" si="17"/>
        <v>0</v>
      </c>
      <c r="L212" s="19">
        <f t="shared" si="19"/>
        <v>1098000</v>
      </c>
      <c r="M212" s="19">
        <f t="shared" si="20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18"/>
        <v>0</v>
      </c>
      <c r="H213" s="19">
        <v>0</v>
      </c>
      <c r="I213" s="19">
        <v>0</v>
      </c>
      <c r="J213" s="21" t="s">
        <v>7</v>
      </c>
      <c r="K213" s="22">
        <f t="shared" si="17"/>
        <v>0</v>
      </c>
      <c r="L213" s="19">
        <f t="shared" si="19"/>
        <v>1720000</v>
      </c>
      <c r="M213" s="19">
        <f t="shared" si="20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18"/>
        <v>0</v>
      </c>
      <c r="H214" s="19">
        <v>0</v>
      </c>
      <c r="I214" s="19">
        <v>0</v>
      </c>
      <c r="J214" s="21" t="s">
        <v>7</v>
      </c>
      <c r="K214" s="22">
        <f t="shared" si="17"/>
        <v>0</v>
      </c>
      <c r="L214" s="19">
        <f t="shared" si="19"/>
        <v>1859000</v>
      </c>
      <c r="M214" s="19">
        <f t="shared" si="20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18"/>
        <v>0</v>
      </c>
      <c r="H215" s="19">
        <v>0</v>
      </c>
      <c r="I215" s="19">
        <v>0</v>
      </c>
      <c r="J215" s="21" t="s">
        <v>7</v>
      </c>
      <c r="K215" s="22">
        <f t="shared" si="17"/>
        <v>0</v>
      </c>
      <c r="L215" s="19">
        <f t="shared" si="19"/>
        <v>700000</v>
      </c>
      <c r="M215" s="19">
        <f t="shared" si="20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18"/>
        <v>0</v>
      </c>
      <c r="H216" s="19">
        <v>0</v>
      </c>
      <c r="I216" s="19">
        <v>0</v>
      </c>
      <c r="J216" s="21" t="s">
        <v>7</v>
      </c>
      <c r="K216" s="22">
        <f t="shared" si="17"/>
        <v>0</v>
      </c>
      <c r="L216" s="19">
        <f t="shared" si="19"/>
        <v>1190000</v>
      </c>
      <c r="M216" s="19">
        <f t="shared" si="20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18"/>
        <v>0</v>
      </c>
      <c r="H217" s="19">
        <v>0</v>
      </c>
      <c r="I217" s="19">
        <v>0</v>
      </c>
      <c r="J217" s="21" t="s">
        <v>7</v>
      </c>
      <c r="K217" s="22">
        <f t="shared" si="17"/>
        <v>0</v>
      </c>
      <c r="L217" s="19">
        <f t="shared" si="19"/>
        <v>4840000</v>
      </c>
      <c r="M217" s="19">
        <f t="shared" si="20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18"/>
        <v>0</v>
      </c>
      <c r="H218" s="19">
        <v>0</v>
      </c>
      <c r="I218" s="19">
        <v>0</v>
      </c>
      <c r="J218" s="21" t="s">
        <v>7</v>
      </c>
      <c r="K218" s="22">
        <f t="shared" si="17"/>
        <v>0</v>
      </c>
      <c r="L218" s="19">
        <f t="shared" si="19"/>
        <v>9900000</v>
      </c>
      <c r="M218" s="19">
        <f t="shared" si="20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18"/>
        <v>0</v>
      </c>
      <c r="H219" s="19">
        <v>0</v>
      </c>
      <c r="I219" s="19">
        <v>0</v>
      </c>
      <c r="J219" s="21" t="s">
        <v>7</v>
      </c>
      <c r="K219" s="22">
        <f t="shared" si="17"/>
        <v>0</v>
      </c>
      <c r="L219" s="19">
        <f t="shared" si="19"/>
        <v>2827000</v>
      </c>
      <c r="M219" s="19">
        <f t="shared" si="20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18"/>
        <v>0</v>
      </c>
      <c r="H220" s="19">
        <v>0</v>
      </c>
      <c r="I220" s="19">
        <v>0</v>
      </c>
      <c r="J220" s="21" t="s">
        <v>7</v>
      </c>
      <c r="K220" s="22">
        <f t="shared" si="17"/>
        <v>0</v>
      </c>
      <c r="L220" s="19">
        <f t="shared" si="19"/>
        <v>700000</v>
      </c>
      <c r="M220" s="19">
        <f t="shared" si="20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18"/>
        <v>0</v>
      </c>
      <c r="H221" s="19">
        <v>0</v>
      </c>
      <c r="I221" s="19">
        <v>0</v>
      </c>
      <c r="J221" s="21" t="s">
        <v>7</v>
      </c>
      <c r="K221" s="22">
        <f t="shared" si="17"/>
        <v>0</v>
      </c>
      <c r="L221" s="19">
        <f t="shared" si="19"/>
        <v>1573000</v>
      </c>
      <c r="M221" s="19">
        <f t="shared" si="20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18"/>
        <v>0</v>
      </c>
      <c r="H222" s="19">
        <v>0</v>
      </c>
      <c r="I222" s="19">
        <v>0</v>
      </c>
      <c r="J222" s="21" t="s">
        <v>7</v>
      </c>
      <c r="K222" s="22">
        <f t="shared" si="17"/>
        <v>0</v>
      </c>
      <c r="L222" s="19">
        <f t="shared" si="19"/>
        <v>610500</v>
      </c>
      <c r="M222" s="19">
        <f t="shared" si="20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18"/>
        <v>0</v>
      </c>
      <c r="H223" s="19">
        <v>0</v>
      </c>
      <c r="I223" s="19">
        <v>0</v>
      </c>
      <c r="J223" s="21" t="s">
        <v>7</v>
      </c>
      <c r="K223" s="22">
        <f t="shared" si="17"/>
        <v>0</v>
      </c>
      <c r="L223" s="19">
        <f t="shared" si="19"/>
        <v>4290000</v>
      </c>
      <c r="M223" s="19">
        <f t="shared" si="20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18"/>
        <v>0</v>
      </c>
      <c r="H224" s="19">
        <v>0</v>
      </c>
      <c r="I224" s="19">
        <v>0</v>
      </c>
      <c r="J224" s="21" t="s">
        <v>7</v>
      </c>
      <c r="K224" s="22">
        <f t="shared" si="17"/>
        <v>0</v>
      </c>
      <c r="L224" s="19">
        <f t="shared" si="19"/>
        <v>1800000</v>
      </c>
      <c r="M224" s="19">
        <f t="shared" si="20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18"/>
        <v>0</v>
      </c>
      <c r="H225" s="19">
        <v>0</v>
      </c>
      <c r="I225" s="19">
        <v>0</v>
      </c>
      <c r="J225" s="21" t="s">
        <v>7</v>
      </c>
      <c r="K225" s="22">
        <f t="shared" si="17"/>
        <v>0</v>
      </c>
      <c r="L225" s="19">
        <f t="shared" si="19"/>
        <v>700000</v>
      </c>
      <c r="M225" s="19">
        <f t="shared" si="20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18"/>
        <v>0</v>
      </c>
      <c r="H226" s="19">
        <v>0</v>
      </c>
      <c r="I226" s="19">
        <v>0</v>
      </c>
      <c r="J226" s="21" t="s">
        <v>7</v>
      </c>
      <c r="K226" s="22">
        <f t="shared" si="17"/>
        <v>0</v>
      </c>
      <c r="L226" s="19">
        <f t="shared" si="19"/>
        <v>1210000</v>
      </c>
      <c r="M226" s="19">
        <f t="shared" si="20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18"/>
        <v>0</v>
      </c>
      <c r="H227" s="19">
        <v>0</v>
      </c>
      <c r="I227" s="19">
        <v>0</v>
      </c>
      <c r="J227" s="21" t="s">
        <v>7</v>
      </c>
      <c r="K227" s="22">
        <f t="shared" si="17"/>
        <v>0</v>
      </c>
      <c r="L227" s="19">
        <f t="shared" si="19"/>
        <v>2420000</v>
      </c>
      <c r="M227" s="19">
        <f t="shared" si="20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8"/>
        <v>0</v>
      </c>
      <c r="H228" s="19">
        <v>0</v>
      </c>
      <c r="I228" s="19">
        <v>0</v>
      </c>
      <c r="J228" s="21" t="s">
        <v>7</v>
      </c>
      <c r="K228" s="22">
        <f t="shared" si="17"/>
        <v>0</v>
      </c>
      <c r="L228" s="19">
        <f t="shared" si="19"/>
        <v>1210000</v>
      </c>
      <c r="M228" s="19">
        <f t="shared" si="20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8"/>
        <v>0</v>
      </c>
      <c r="H229" s="19">
        <v>0</v>
      </c>
      <c r="I229" s="19">
        <v>0</v>
      </c>
      <c r="J229" s="21" t="s">
        <v>7</v>
      </c>
      <c r="K229" s="22">
        <f t="shared" si="17"/>
        <v>0</v>
      </c>
      <c r="L229" s="19">
        <f t="shared" si="19"/>
        <v>1210000</v>
      </c>
      <c r="M229" s="19">
        <f t="shared" si="20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18"/>
        <v>0</v>
      </c>
      <c r="H230" s="19">
        <v>0</v>
      </c>
      <c r="I230" s="19">
        <v>0</v>
      </c>
      <c r="J230" s="21" t="s">
        <v>7</v>
      </c>
      <c r="K230" s="22">
        <f t="shared" si="17"/>
        <v>0</v>
      </c>
      <c r="L230" s="19">
        <f t="shared" si="19"/>
        <v>1210000</v>
      </c>
      <c r="M230" s="19">
        <f t="shared" si="20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18"/>
        <v>0</v>
      </c>
      <c r="H231" s="19">
        <v>0</v>
      </c>
      <c r="I231" s="19">
        <v>0</v>
      </c>
      <c r="J231" s="21" t="s">
        <v>7</v>
      </c>
      <c r="K231" s="22">
        <f t="shared" si="17"/>
        <v>0</v>
      </c>
      <c r="L231" s="19">
        <f t="shared" si="19"/>
        <v>1720000</v>
      </c>
      <c r="M231" s="19">
        <f t="shared" si="20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18"/>
        <v>0</v>
      </c>
      <c r="H232" s="19">
        <v>0</v>
      </c>
      <c r="I232" s="19">
        <v>0</v>
      </c>
      <c r="J232" s="21" t="s">
        <v>7</v>
      </c>
      <c r="K232" s="22">
        <f t="shared" si="17"/>
        <v>0</v>
      </c>
      <c r="L232" s="19">
        <f t="shared" si="19"/>
        <v>1210000</v>
      </c>
      <c r="M232" s="19">
        <f t="shared" si="20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18"/>
        <v>0</v>
      </c>
      <c r="H233" s="19">
        <v>0</v>
      </c>
      <c r="I233" s="19">
        <v>0</v>
      </c>
      <c r="J233" s="21" t="s">
        <v>7</v>
      </c>
      <c r="K233" s="22">
        <f t="shared" si="17"/>
        <v>0</v>
      </c>
      <c r="L233" s="19">
        <f t="shared" si="19"/>
        <v>1490990</v>
      </c>
      <c r="M233" s="19">
        <f t="shared" si="20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18"/>
        <v>0</v>
      </c>
      <c r="H234" s="19">
        <v>0</v>
      </c>
      <c r="I234" s="19">
        <v>0</v>
      </c>
      <c r="J234" s="21" t="s">
        <v>7</v>
      </c>
      <c r="K234" s="22">
        <f t="shared" si="17"/>
        <v>0</v>
      </c>
      <c r="L234" s="19">
        <f t="shared" si="19"/>
        <v>1100000</v>
      </c>
      <c r="M234" s="19">
        <f t="shared" si="20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18"/>
        <v>0</v>
      </c>
      <c r="H235" s="19">
        <v>0</v>
      </c>
      <c r="I235" s="19">
        <v>0</v>
      </c>
      <c r="J235" s="21" t="s">
        <v>7</v>
      </c>
      <c r="K235" s="22">
        <f t="shared" si="17"/>
        <v>0</v>
      </c>
      <c r="L235" s="19">
        <f t="shared" si="19"/>
        <v>3608000</v>
      </c>
      <c r="M235" s="19">
        <f t="shared" si="20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18"/>
        <v>0</v>
      </c>
      <c r="H236" s="19">
        <v>0</v>
      </c>
      <c r="I236" s="19">
        <v>0</v>
      </c>
      <c r="J236" s="21" t="s">
        <v>7</v>
      </c>
      <c r="K236" s="22">
        <f t="shared" si="17"/>
        <v>0</v>
      </c>
      <c r="L236" s="19">
        <f t="shared" si="19"/>
        <v>616000</v>
      </c>
      <c r="M236" s="19">
        <f t="shared" si="20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18"/>
        <v>0</v>
      </c>
      <c r="H237" s="19">
        <v>0</v>
      </c>
      <c r="I237" s="19">
        <v>0</v>
      </c>
      <c r="J237" s="21" t="s">
        <v>7</v>
      </c>
      <c r="K237" s="22">
        <f t="shared" si="17"/>
        <v>0</v>
      </c>
      <c r="L237" s="19">
        <f t="shared" si="19"/>
        <v>220000</v>
      </c>
      <c r="M237" s="19">
        <f t="shared" si="20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18"/>
        <v>0</v>
      </c>
      <c r="H238" s="19">
        <v>0</v>
      </c>
      <c r="I238" s="19">
        <v>0</v>
      </c>
      <c r="J238" s="21" t="s">
        <v>7</v>
      </c>
      <c r="K238" s="22">
        <f t="shared" si="17"/>
        <v>0</v>
      </c>
      <c r="L238" s="19">
        <f t="shared" si="19"/>
        <v>305000</v>
      </c>
      <c r="M238" s="19">
        <f t="shared" si="20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18"/>
        <v>0</v>
      </c>
      <c r="H239" s="19">
        <v>0</v>
      </c>
      <c r="I239" s="19">
        <v>0</v>
      </c>
      <c r="J239" s="21" t="s">
        <v>7</v>
      </c>
      <c r="K239" s="22">
        <f t="shared" si="17"/>
        <v>0</v>
      </c>
      <c r="L239" s="19">
        <f t="shared" si="19"/>
        <v>830000</v>
      </c>
      <c r="M239" s="19">
        <f t="shared" si="20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18"/>
        <v>0</v>
      </c>
      <c r="H240" s="19">
        <v>0</v>
      </c>
      <c r="I240" s="19">
        <v>0</v>
      </c>
      <c r="J240" s="21" t="s">
        <v>7</v>
      </c>
      <c r="K240" s="22">
        <f t="shared" si="17"/>
        <v>0</v>
      </c>
      <c r="L240" s="19">
        <f t="shared" si="19"/>
        <v>1800000</v>
      </c>
      <c r="M240" s="19">
        <f t="shared" si="20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18"/>
        <v>0</v>
      </c>
      <c r="H241" s="19">
        <v>0</v>
      </c>
      <c r="I241" s="19">
        <v>0</v>
      </c>
      <c r="J241" s="21" t="s">
        <v>7</v>
      </c>
      <c r="K241" s="22">
        <f t="shared" si="17"/>
        <v>0</v>
      </c>
      <c r="L241" s="19">
        <f t="shared" si="19"/>
        <v>580000</v>
      </c>
      <c r="M241" s="19">
        <f t="shared" si="20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18"/>
        <v>0</v>
      </c>
      <c r="H242" s="19">
        <v>0</v>
      </c>
      <c r="I242" s="19">
        <v>0</v>
      </c>
      <c r="J242" s="21" t="s">
        <v>7</v>
      </c>
      <c r="K242" s="22">
        <f t="shared" si="17"/>
        <v>0</v>
      </c>
      <c r="L242" s="19">
        <f t="shared" si="19"/>
        <v>900000</v>
      </c>
      <c r="M242" s="19">
        <f t="shared" si="20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18"/>
        <v>0</v>
      </c>
      <c r="H243" s="19">
        <v>0</v>
      </c>
      <c r="I243" s="19">
        <v>0</v>
      </c>
      <c r="J243" s="21" t="s">
        <v>7</v>
      </c>
      <c r="K243" s="22">
        <f t="shared" si="17"/>
        <v>0</v>
      </c>
      <c r="L243" s="19">
        <f t="shared" si="19"/>
        <v>2200000</v>
      </c>
      <c r="M243" s="19">
        <f t="shared" si="20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18"/>
        <v>0</v>
      </c>
      <c r="H244" s="19">
        <v>0</v>
      </c>
      <c r="I244" s="19">
        <v>0</v>
      </c>
      <c r="J244" s="21" t="s">
        <v>7</v>
      </c>
      <c r="K244" s="22">
        <f t="shared" si="17"/>
        <v>0</v>
      </c>
      <c r="L244" s="19">
        <f t="shared" si="19"/>
        <v>1320000</v>
      </c>
      <c r="M244" s="19">
        <f t="shared" si="20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18"/>
        <v>0</v>
      </c>
      <c r="H245" s="19">
        <v>0</v>
      </c>
      <c r="I245" s="19">
        <v>0</v>
      </c>
      <c r="J245" s="21" t="s">
        <v>7</v>
      </c>
      <c r="K245" s="22">
        <f t="shared" si="17"/>
        <v>0</v>
      </c>
      <c r="L245" s="19">
        <f t="shared" si="19"/>
        <v>4540000</v>
      </c>
      <c r="M245" s="19">
        <f t="shared" si="20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18"/>
        <v>0</v>
      </c>
      <c r="H246" s="19">
        <v>0</v>
      </c>
      <c r="I246" s="19">
        <v>0</v>
      </c>
      <c r="J246" s="21" t="s">
        <v>7</v>
      </c>
      <c r="K246" s="22">
        <f t="shared" si="17"/>
        <v>0</v>
      </c>
      <c r="L246" s="19">
        <f t="shared" si="19"/>
        <v>304000</v>
      </c>
      <c r="M246" s="19">
        <f t="shared" si="20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18"/>
        <v>0</v>
      </c>
      <c r="H247" s="19">
        <v>0</v>
      </c>
      <c r="I247" s="19">
        <v>0</v>
      </c>
      <c r="J247" s="21" t="s">
        <v>7</v>
      </c>
      <c r="K247" s="22">
        <f t="shared" si="17"/>
        <v>0</v>
      </c>
      <c r="L247" s="19">
        <f t="shared" si="19"/>
        <v>1310000</v>
      </c>
      <c r="M247" s="19">
        <f t="shared" si="20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18"/>
        <v>0</v>
      </c>
      <c r="H248" s="19">
        <v>0</v>
      </c>
      <c r="I248" s="19">
        <v>0</v>
      </c>
      <c r="J248" s="21" t="s">
        <v>7</v>
      </c>
      <c r="K248" s="22">
        <f t="shared" si="17"/>
        <v>0</v>
      </c>
      <c r="L248" s="19">
        <f t="shared" si="19"/>
        <v>352000</v>
      </c>
      <c r="M248" s="19">
        <f t="shared" si="20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18"/>
        <v>0</v>
      </c>
      <c r="H249" s="19">
        <v>0</v>
      </c>
      <c r="I249" s="19">
        <v>0</v>
      </c>
      <c r="J249" s="21" t="s">
        <v>7</v>
      </c>
      <c r="K249" s="22">
        <f t="shared" si="17"/>
        <v>0</v>
      </c>
      <c r="L249" s="19">
        <f t="shared" si="19"/>
        <v>1980000</v>
      </c>
      <c r="M249" s="19">
        <f t="shared" si="20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18"/>
        <v>0</v>
      </c>
      <c r="H250" s="19">
        <v>0</v>
      </c>
      <c r="I250" s="19">
        <v>0</v>
      </c>
      <c r="J250" s="21" t="s">
        <v>7</v>
      </c>
      <c r="K250" s="22">
        <f t="shared" si="17"/>
        <v>0</v>
      </c>
      <c r="L250" s="19">
        <f t="shared" si="19"/>
        <v>138000</v>
      </c>
      <c r="M250" s="19">
        <f t="shared" si="20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18"/>
        <v>0</v>
      </c>
      <c r="H251" s="19">
        <v>0</v>
      </c>
      <c r="I251" s="19">
        <v>0</v>
      </c>
      <c r="J251" s="21" t="s">
        <v>7</v>
      </c>
      <c r="K251" s="22">
        <f t="shared" si="17"/>
        <v>0</v>
      </c>
      <c r="L251" s="19">
        <f t="shared" si="19"/>
        <v>4040000</v>
      </c>
      <c r="M251" s="19">
        <f t="shared" si="20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18"/>
        <v>0</v>
      </c>
      <c r="H252" s="19">
        <v>0</v>
      </c>
      <c r="I252" s="19">
        <v>0</v>
      </c>
      <c r="J252" s="21" t="s">
        <v>7</v>
      </c>
      <c r="K252" s="22">
        <f t="shared" si="17"/>
        <v>0</v>
      </c>
      <c r="L252" s="19">
        <f t="shared" si="19"/>
        <v>25140000</v>
      </c>
      <c r="M252" s="19">
        <f t="shared" si="20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18"/>
        <v>0</v>
      </c>
      <c r="H253" s="19">
        <v>0</v>
      </c>
      <c r="I253" s="19">
        <v>0</v>
      </c>
      <c r="J253" s="21" t="s">
        <v>7</v>
      </c>
      <c r="K253" s="22">
        <f t="shared" si="17"/>
        <v>0</v>
      </c>
      <c r="L253" s="19">
        <f t="shared" si="19"/>
        <v>1633500</v>
      </c>
      <c r="M253" s="19">
        <f t="shared" si="20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18"/>
        <v>0</v>
      </c>
      <c r="H254" s="19">
        <v>0</v>
      </c>
      <c r="I254" s="19">
        <v>0</v>
      </c>
      <c r="J254" s="21" t="s">
        <v>7</v>
      </c>
      <c r="K254" s="22">
        <f t="shared" si="17"/>
        <v>0</v>
      </c>
      <c r="L254" s="19">
        <f t="shared" si="19"/>
        <v>260000</v>
      </c>
      <c r="M254" s="19">
        <f t="shared" si="20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18"/>
        <v>0</v>
      </c>
      <c r="H255" s="19">
        <v>0</v>
      </c>
      <c r="I255" s="19">
        <v>0</v>
      </c>
      <c r="J255" s="21" t="s">
        <v>7</v>
      </c>
      <c r="K255" s="22">
        <f t="shared" si="17"/>
        <v>0</v>
      </c>
      <c r="L255" s="19">
        <f t="shared" si="19"/>
        <v>1960000</v>
      </c>
      <c r="M255" s="19">
        <f t="shared" si="20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18"/>
        <v>0</v>
      </c>
      <c r="H256" s="19">
        <v>0</v>
      </c>
      <c r="I256" s="19">
        <v>0</v>
      </c>
      <c r="J256" s="21" t="s">
        <v>7</v>
      </c>
      <c r="K256" s="22">
        <f t="shared" si="17"/>
        <v>0</v>
      </c>
      <c r="L256" s="19">
        <f t="shared" si="19"/>
        <v>250000</v>
      </c>
      <c r="M256" s="19">
        <f t="shared" si="20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18"/>
        <v>0</v>
      </c>
      <c r="H257" s="19">
        <v>0</v>
      </c>
      <c r="I257" s="19">
        <v>0</v>
      </c>
      <c r="J257" s="21" t="s">
        <v>7</v>
      </c>
      <c r="K257" s="22">
        <f t="shared" si="17"/>
        <v>0</v>
      </c>
      <c r="L257" s="19">
        <f t="shared" si="19"/>
        <v>800000</v>
      </c>
      <c r="M257" s="19">
        <f t="shared" si="20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18"/>
        <v>0</v>
      </c>
      <c r="H258" s="19">
        <v>0</v>
      </c>
      <c r="I258" s="19">
        <v>0</v>
      </c>
      <c r="J258" s="21" t="s">
        <v>7</v>
      </c>
      <c r="K258" s="22">
        <f t="shared" si="17"/>
        <v>0</v>
      </c>
      <c r="L258" s="19">
        <f t="shared" si="19"/>
        <v>352000</v>
      </c>
      <c r="M258" s="19">
        <f t="shared" si="20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18"/>
        <v>0</v>
      </c>
      <c r="H259" s="19">
        <v>0</v>
      </c>
      <c r="I259" s="19">
        <v>0</v>
      </c>
      <c r="J259" s="21" t="s">
        <v>7</v>
      </c>
      <c r="K259" s="22">
        <f t="shared" si="17"/>
        <v>0</v>
      </c>
      <c r="L259" s="19">
        <f t="shared" si="19"/>
        <v>1500000</v>
      </c>
      <c r="M259" s="19">
        <f t="shared" si="20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18"/>
        <v>0</v>
      </c>
      <c r="H260" s="19">
        <v>0</v>
      </c>
      <c r="I260" s="19">
        <v>0</v>
      </c>
      <c r="J260" s="21" t="s">
        <v>7</v>
      </c>
      <c r="K260" s="22">
        <f t="shared" si="17"/>
        <v>0</v>
      </c>
      <c r="L260" s="19">
        <f t="shared" si="19"/>
        <v>6320000</v>
      </c>
      <c r="M260" s="19">
        <f t="shared" si="20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18"/>
        <v>0</v>
      </c>
      <c r="H261" s="19">
        <v>0</v>
      </c>
      <c r="I261" s="19">
        <v>0</v>
      </c>
      <c r="J261" s="21" t="s">
        <v>7</v>
      </c>
      <c r="K261" s="22">
        <f t="shared" ref="K261:K310" si="21">ROUND((G261)*0.451,0)</f>
        <v>0</v>
      </c>
      <c r="L261" s="19">
        <f t="shared" si="19"/>
        <v>4880000</v>
      </c>
      <c r="M261" s="19">
        <f t="shared" si="20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18"/>
        <v>0</v>
      </c>
      <c r="H262" s="19">
        <v>0</v>
      </c>
      <c r="I262" s="19">
        <v>0</v>
      </c>
      <c r="J262" s="21" t="s">
        <v>7</v>
      </c>
      <c r="K262" s="22">
        <f t="shared" si="21"/>
        <v>0</v>
      </c>
      <c r="L262" s="19">
        <f t="shared" si="19"/>
        <v>1936000</v>
      </c>
      <c r="M262" s="19">
        <f t="shared" si="20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18"/>
        <v>0</v>
      </c>
      <c r="H263" s="19">
        <v>0</v>
      </c>
      <c r="I263" s="19">
        <v>0</v>
      </c>
      <c r="J263" s="21" t="s">
        <v>7</v>
      </c>
      <c r="K263" s="22">
        <f t="shared" si="21"/>
        <v>0</v>
      </c>
      <c r="L263" s="19">
        <f t="shared" si="19"/>
        <v>369000</v>
      </c>
      <c r="M263" s="19">
        <f t="shared" si="20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18"/>
        <v>0</v>
      </c>
      <c r="H264" s="19">
        <v>0</v>
      </c>
      <c r="I264" s="19">
        <v>0</v>
      </c>
      <c r="J264" s="21" t="s">
        <v>7</v>
      </c>
      <c r="K264" s="22">
        <f t="shared" si="21"/>
        <v>0</v>
      </c>
      <c r="L264" s="19">
        <f t="shared" si="19"/>
        <v>300000</v>
      </c>
      <c r="M264" s="19">
        <f t="shared" si="20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18"/>
        <v>0</v>
      </c>
      <c r="H265" s="19">
        <v>0</v>
      </c>
      <c r="I265" s="19">
        <v>0</v>
      </c>
      <c r="J265" s="21" t="s">
        <v>7</v>
      </c>
      <c r="K265" s="22">
        <f t="shared" si="21"/>
        <v>0</v>
      </c>
      <c r="L265" s="19">
        <f t="shared" si="19"/>
        <v>626400</v>
      </c>
      <c r="M265" s="19">
        <f t="shared" si="20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18"/>
        <v>0</v>
      </c>
      <c r="H266" s="19">
        <v>0</v>
      </c>
      <c r="I266" s="19">
        <v>0</v>
      </c>
      <c r="J266" s="21" t="s">
        <v>7</v>
      </c>
      <c r="K266" s="22">
        <f t="shared" si="21"/>
        <v>0</v>
      </c>
      <c r="L266" s="19">
        <f t="shared" si="19"/>
        <v>13000000</v>
      </c>
      <c r="M266" s="19">
        <f t="shared" si="20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2">E267-F267</f>
        <v>0</v>
      </c>
      <c r="H267" s="19">
        <v>0</v>
      </c>
      <c r="I267" s="19">
        <v>0</v>
      </c>
      <c r="J267" s="21" t="s">
        <v>7</v>
      </c>
      <c r="K267" s="22">
        <f t="shared" si="21"/>
        <v>0</v>
      </c>
      <c r="L267" s="19">
        <f t="shared" ref="L267:L330" si="23">F267+K267</f>
        <v>3200000</v>
      </c>
      <c r="M267" s="19">
        <f t="shared" ref="M267:M330" si="24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2"/>
        <v>0</v>
      </c>
      <c r="H268" s="19">
        <v>0</v>
      </c>
      <c r="I268" s="19">
        <v>0</v>
      </c>
      <c r="J268" s="21" t="s">
        <v>7</v>
      </c>
      <c r="K268" s="22">
        <f t="shared" si="21"/>
        <v>0</v>
      </c>
      <c r="L268" s="19">
        <f t="shared" si="23"/>
        <v>9200000</v>
      </c>
      <c r="M268" s="19">
        <f t="shared" si="24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2"/>
        <v>0</v>
      </c>
      <c r="H269" s="19">
        <v>0</v>
      </c>
      <c r="I269" s="19">
        <v>0</v>
      </c>
      <c r="J269" s="21" t="s">
        <v>7</v>
      </c>
      <c r="K269" s="22">
        <f t="shared" si="21"/>
        <v>0</v>
      </c>
      <c r="L269" s="19">
        <f t="shared" si="23"/>
        <v>1900000</v>
      </c>
      <c r="M269" s="19">
        <f t="shared" si="24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2"/>
        <v>0</v>
      </c>
      <c r="H270" s="19">
        <v>0</v>
      </c>
      <c r="I270" s="19">
        <v>0</v>
      </c>
      <c r="J270" s="21" t="s">
        <v>7</v>
      </c>
      <c r="K270" s="22">
        <f t="shared" si="21"/>
        <v>0</v>
      </c>
      <c r="L270" s="19">
        <f t="shared" si="23"/>
        <v>6000000</v>
      </c>
      <c r="M270" s="19">
        <f t="shared" si="24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2"/>
        <v>0</v>
      </c>
      <c r="H271" s="19">
        <v>0</v>
      </c>
      <c r="I271" s="19">
        <v>0</v>
      </c>
      <c r="J271" s="21" t="s">
        <v>7</v>
      </c>
      <c r="K271" s="22">
        <f t="shared" si="21"/>
        <v>0</v>
      </c>
      <c r="L271" s="19">
        <f t="shared" si="23"/>
        <v>4950000</v>
      </c>
      <c r="M271" s="19">
        <f t="shared" si="24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2"/>
        <v>0</v>
      </c>
      <c r="H272" s="19">
        <v>0</v>
      </c>
      <c r="I272" s="19">
        <v>0</v>
      </c>
      <c r="J272" s="21" t="s">
        <v>7</v>
      </c>
      <c r="K272" s="22">
        <f t="shared" si="21"/>
        <v>0</v>
      </c>
      <c r="L272" s="19">
        <f t="shared" si="23"/>
        <v>6400000</v>
      </c>
      <c r="M272" s="19">
        <f t="shared" si="24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2"/>
        <v>0</v>
      </c>
      <c r="H273" s="19">
        <v>0</v>
      </c>
      <c r="I273" s="19">
        <v>0</v>
      </c>
      <c r="J273" s="21" t="s">
        <v>7</v>
      </c>
      <c r="K273" s="22">
        <f t="shared" si="21"/>
        <v>0</v>
      </c>
      <c r="L273" s="19">
        <f t="shared" si="23"/>
        <v>2900000</v>
      </c>
      <c r="M273" s="19">
        <f t="shared" si="24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2"/>
        <v>0</v>
      </c>
      <c r="H274" s="19">
        <v>0</v>
      </c>
      <c r="I274" s="19">
        <v>0</v>
      </c>
      <c r="J274" s="21" t="s">
        <v>7</v>
      </c>
      <c r="K274" s="22">
        <f t="shared" si="21"/>
        <v>0</v>
      </c>
      <c r="L274" s="19">
        <f t="shared" si="23"/>
        <v>430000</v>
      </c>
      <c r="M274" s="19">
        <f t="shared" si="24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2"/>
        <v>0</v>
      </c>
      <c r="H275" s="19">
        <v>0</v>
      </c>
      <c r="I275" s="19">
        <v>0</v>
      </c>
      <c r="J275" s="21" t="s">
        <v>7</v>
      </c>
      <c r="K275" s="22">
        <f t="shared" si="21"/>
        <v>0</v>
      </c>
      <c r="L275" s="19">
        <f t="shared" si="23"/>
        <v>360000</v>
      </c>
      <c r="M275" s="19">
        <f t="shared" si="24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2"/>
        <v>0</v>
      </c>
      <c r="H276" s="19">
        <v>0</v>
      </c>
      <c r="I276" s="19">
        <v>0</v>
      </c>
      <c r="J276" s="21" t="s">
        <v>7</v>
      </c>
      <c r="K276" s="22">
        <f t="shared" si="21"/>
        <v>0</v>
      </c>
      <c r="L276" s="19">
        <f t="shared" si="23"/>
        <v>11438148</v>
      </c>
      <c r="M276" s="19">
        <f t="shared" si="24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2"/>
        <v>0</v>
      </c>
      <c r="H277" s="19">
        <v>0</v>
      </c>
      <c r="I277" s="19">
        <v>0</v>
      </c>
      <c r="J277" s="21" t="s">
        <v>7</v>
      </c>
      <c r="K277" s="22">
        <f t="shared" si="21"/>
        <v>0</v>
      </c>
      <c r="L277" s="19">
        <f t="shared" si="23"/>
        <v>500000</v>
      </c>
      <c r="M277" s="19">
        <f t="shared" si="24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2"/>
        <v>0</v>
      </c>
      <c r="H278" s="19">
        <v>0</v>
      </c>
      <c r="I278" s="19">
        <v>0</v>
      </c>
      <c r="J278" s="21" t="s">
        <v>7</v>
      </c>
      <c r="K278" s="22">
        <f t="shared" si="21"/>
        <v>0</v>
      </c>
      <c r="L278" s="19">
        <f t="shared" si="23"/>
        <v>1580000</v>
      </c>
      <c r="M278" s="19">
        <f t="shared" si="24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2"/>
        <v>0</v>
      </c>
      <c r="H279" s="19">
        <v>0</v>
      </c>
      <c r="I279" s="19">
        <v>0</v>
      </c>
      <c r="J279" s="21" t="s">
        <v>7</v>
      </c>
      <c r="K279" s="22">
        <f t="shared" si="21"/>
        <v>0</v>
      </c>
      <c r="L279" s="19">
        <f t="shared" si="23"/>
        <v>990000</v>
      </c>
      <c r="M279" s="19">
        <f t="shared" si="24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2"/>
        <v>0</v>
      </c>
      <c r="H280" s="19">
        <v>0</v>
      </c>
      <c r="I280" s="19">
        <v>0</v>
      </c>
      <c r="J280" s="29" t="s">
        <v>7</v>
      </c>
      <c r="K280" s="22">
        <f t="shared" si="21"/>
        <v>0</v>
      </c>
      <c r="L280" s="19">
        <f t="shared" si="23"/>
        <v>1235000</v>
      </c>
      <c r="M280" s="19">
        <f t="shared" si="24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2"/>
        <v>0</v>
      </c>
      <c r="H281" s="19">
        <v>0</v>
      </c>
      <c r="I281" s="19">
        <v>0</v>
      </c>
      <c r="J281" s="21" t="s">
        <v>7</v>
      </c>
      <c r="K281" s="22">
        <f t="shared" si="21"/>
        <v>0</v>
      </c>
      <c r="L281" s="19">
        <f t="shared" si="23"/>
        <v>1060000</v>
      </c>
      <c r="M281" s="19">
        <f t="shared" si="24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2"/>
        <v>0</v>
      </c>
      <c r="H282" s="19">
        <v>0</v>
      </c>
      <c r="I282" s="19">
        <v>0</v>
      </c>
      <c r="J282" s="21" t="s">
        <v>7</v>
      </c>
      <c r="K282" s="22">
        <f t="shared" si="21"/>
        <v>0</v>
      </c>
      <c r="L282" s="19">
        <f t="shared" si="23"/>
        <v>2788000</v>
      </c>
      <c r="M282" s="19">
        <f t="shared" si="24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2"/>
        <v>0</v>
      </c>
      <c r="H283" s="19">
        <v>0</v>
      </c>
      <c r="I283" s="19">
        <v>0</v>
      </c>
      <c r="J283" s="21" t="s">
        <v>7</v>
      </c>
      <c r="K283" s="22">
        <f t="shared" si="21"/>
        <v>0</v>
      </c>
      <c r="L283" s="19">
        <f t="shared" si="23"/>
        <v>890000</v>
      </c>
      <c r="M283" s="19">
        <f t="shared" si="24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2"/>
        <v>0</v>
      </c>
      <c r="H284" s="19">
        <v>0</v>
      </c>
      <c r="I284" s="19">
        <v>0</v>
      </c>
      <c r="J284" s="21" t="s">
        <v>7</v>
      </c>
      <c r="K284" s="22">
        <f t="shared" si="21"/>
        <v>0</v>
      </c>
      <c r="L284" s="19">
        <f t="shared" si="23"/>
        <v>676000</v>
      </c>
      <c r="M284" s="19">
        <f t="shared" si="24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2"/>
        <v>0</v>
      </c>
      <c r="H285" s="19">
        <v>0</v>
      </c>
      <c r="I285" s="19">
        <v>0</v>
      </c>
      <c r="J285" s="21" t="s">
        <v>7</v>
      </c>
      <c r="K285" s="22">
        <f t="shared" si="21"/>
        <v>0</v>
      </c>
      <c r="L285" s="19">
        <f t="shared" si="23"/>
        <v>3701630</v>
      </c>
      <c r="M285" s="19">
        <f t="shared" si="24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2"/>
        <v>0</v>
      </c>
      <c r="H286" s="19">
        <v>0</v>
      </c>
      <c r="I286" s="19">
        <v>0</v>
      </c>
      <c r="J286" s="21" t="s">
        <v>7</v>
      </c>
      <c r="K286" s="22">
        <f t="shared" si="21"/>
        <v>0</v>
      </c>
      <c r="L286" s="19">
        <f t="shared" si="23"/>
        <v>6600000</v>
      </c>
      <c r="M286" s="19">
        <f t="shared" si="24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2"/>
        <v>0</v>
      </c>
      <c r="H287" s="19">
        <v>0</v>
      </c>
      <c r="I287" s="19">
        <v>0</v>
      </c>
      <c r="J287" s="21" t="s">
        <v>7</v>
      </c>
      <c r="K287" s="22">
        <f t="shared" si="21"/>
        <v>0</v>
      </c>
      <c r="L287" s="19">
        <f t="shared" si="23"/>
        <v>245000</v>
      </c>
      <c r="M287" s="19">
        <f t="shared" si="24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2"/>
        <v>0</v>
      </c>
      <c r="H288" s="19">
        <v>0</v>
      </c>
      <c r="I288" s="19">
        <v>0</v>
      </c>
      <c r="J288" s="21" t="s">
        <v>7</v>
      </c>
      <c r="K288" s="22">
        <f t="shared" si="21"/>
        <v>0</v>
      </c>
      <c r="L288" s="19">
        <f t="shared" si="23"/>
        <v>750000</v>
      </c>
      <c r="M288" s="19">
        <f t="shared" si="24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2"/>
        <v>0</v>
      </c>
      <c r="H289" s="19">
        <v>0</v>
      </c>
      <c r="I289" s="19">
        <v>0</v>
      </c>
      <c r="J289" s="21" t="s">
        <v>7</v>
      </c>
      <c r="K289" s="22">
        <f t="shared" si="21"/>
        <v>0</v>
      </c>
      <c r="L289" s="19">
        <f t="shared" si="23"/>
        <v>2706000</v>
      </c>
      <c r="M289" s="19">
        <f t="shared" si="24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2"/>
        <v>0</v>
      </c>
      <c r="H290" s="19">
        <v>0</v>
      </c>
      <c r="I290" s="19">
        <v>0</v>
      </c>
      <c r="J290" s="21" t="s">
        <v>7</v>
      </c>
      <c r="K290" s="22">
        <f t="shared" si="21"/>
        <v>0</v>
      </c>
      <c r="L290" s="19">
        <f t="shared" si="23"/>
        <v>700000</v>
      </c>
      <c r="M290" s="19">
        <f t="shared" si="24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2"/>
        <v>0</v>
      </c>
      <c r="H291" s="19">
        <v>0</v>
      </c>
      <c r="I291" s="19">
        <v>0</v>
      </c>
      <c r="J291" s="21" t="s">
        <v>7</v>
      </c>
      <c r="K291" s="22">
        <f t="shared" si="21"/>
        <v>0</v>
      </c>
      <c r="L291" s="19">
        <f t="shared" si="23"/>
        <v>309000</v>
      </c>
      <c r="M291" s="19">
        <f t="shared" si="24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2"/>
        <v>0</v>
      </c>
      <c r="H292" s="19">
        <v>0</v>
      </c>
      <c r="I292" s="19">
        <v>0</v>
      </c>
      <c r="J292" s="21" t="s">
        <v>7</v>
      </c>
      <c r="K292" s="22">
        <f t="shared" si="21"/>
        <v>0</v>
      </c>
      <c r="L292" s="19">
        <f t="shared" si="23"/>
        <v>1700000</v>
      </c>
      <c r="M292" s="19">
        <f t="shared" si="24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2"/>
        <v>0</v>
      </c>
      <c r="H293" s="19">
        <v>0</v>
      </c>
      <c r="I293" s="19">
        <v>0</v>
      </c>
      <c r="J293" s="21" t="s">
        <v>7</v>
      </c>
      <c r="K293" s="22">
        <f t="shared" si="21"/>
        <v>0</v>
      </c>
      <c r="L293" s="19">
        <f t="shared" si="23"/>
        <v>2100000</v>
      </c>
      <c r="M293" s="19">
        <f t="shared" si="24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2"/>
        <v>0</v>
      </c>
      <c r="H294" s="19">
        <v>0</v>
      </c>
      <c r="I294" s="19">
        <v>0</v>
      </c>
      <c r="J294" s="21" t="s">
        <v>7</v>
      </c>
      <c r="K294" s="22">
        <f t="shared" si="21"/>
        <v>0</v>
      </c>
      <c r="L294" s="19">
        <f t="shared" si="23"/>
        <v>261350</v>
      </c>
      <c r="M294" s="19">
        <f t="shared" si="24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2"/>
        <v>0</v>
      </c>
      <c r="H295" s="19">
        <v>0</v>
      </c>
      <c r="I295" s="19">
        <v>0</v>
      </c>
      <c r="J295" s="21" t="s">
        <v>7</v>
      </c>
      <c r="K295" s="22">
        <f t="shared" si="21"/>
        <v>0</v>
      </c>
      <c r="L295" s="19">
        <f t="shared" si="23"/>
        <v>12000000</v>
      </c>
      <c r="M295" s="19">
        <f t="shared" si="24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2"/>
        <v>0</v>
      </c>
      <c r="H296" s="19">
        <v>0</v>
      </c>
      <c r="I296" s="19">
        <v>0</v>
      </c>
      <c r="J296" s="21" t="s">
        <v>7</v>
      </c>
      <c r="K296" s="22">
        <f t="shared" si="21"/>
        <v>0</v>
      </c>
      <c r="L296" s="19">
        <f t="shared" si="23"/>
        <v>1375000</v>
      </c>
      <c r="M296" s="19">
        <f t="shared" si="24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2"/>
        <v>0</v>
      </c>
      <c r="H297" s="19">
        <v>0</v>
      </c>
      <c r="I297" s="19">
        <v>0</v>
      </c>
      <c r="J297" s="21" t="s">
        <v>7</v>
      </c>
      <c r="K297" s="22">
        <f t="shared" si="21"/>
        <v>0</v>
      </c>
      <c r="L297" s="19">
        <f t="shared" si="23"/>
        <v>1760000</v>
      </c>
      <c r="M297" s="19">
        <f t="shared" si="24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2"/>
        <v>0</v>
      </c>
      <c r="H298" s="19">
        <v>0</v>
      </c>
      <c r="I298" s="19">
        <v>0</v>
      </c>
      <c r="J298" s="21" t="s">
        <v>7</v>
      </c>
      <c r="K298" s="22">
        <f t="shared" si="21"/>
        <v>0</v>
      </c>
      <c r="L298" s="19">
        <f t="shared" si="23"/>
        <v>1248000</v>
      </c>
      <c r="M298" s="19">
        <f t="shared" si="24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2"/>
        <v>0</v>
      </c>
      <c r="H299" s="19">
        <v>0</v>
      </c>
      <c r="I299" s="19">
        <v>0</v>
      </c>
      <c r="J299" s="21" t="s">
        <v>7</v>
      </c>
      <c r="K299" s="22">
        <f t="shared" si="21"/>
        <v>0</v>
      </c>
      <c r="L299" s="19">
        <f t="shared" si="23"/>
        <v>522700</v>
      </c>
      <c r="M299" s="19">
        <f t="shared" si="24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2"/>
        <v>0</v>
      </c>
      <c r="H300" s="19">
        <v>0</v>
      </c>
      <c r="I300" s="19">
        <v>0</v>
      </c>
      <c r="J300" s="21" t="s">
        <v>7</v>
      </c>
      <c r="K300" s="22">
        <f t="shared" si="21"/>
        <v>0</v>
      </c>
      <c r="L300" s="19">
        <f t="shared" si="23"/>
        <v>8360000</v>
      </c>
      <c r="M300" s="19">
        <f t="shared" si="24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2"/>
        <v>0</v>
      </c>
      <c r="H301" s="19">
        <v>0</v>
      </c>
      <c r="I301" s="19">
        <v>0</v>
      </c>
      <c r="J301" s="21" t="s">
        <v>7</v>
      </c>
      <c r="K301" s="22">
        <f t="shared" si="21"/>
        <v>0</v>
      </c>
      <c r="L301" s="19">
        <f t="shared" si="23"/>
        <v>660000</v>
      </c>
      <c r="M301" s="19">
        <f t="shared" si="24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2"/>
        <v>0</v>
      </c>
      <c r="H302" s="19">
        <v>0</v>
      </c>
      <c r="I302" s="19">
        <v>0</v>
      </c>
      <c r="J302" s="21" t="s">
        <v>7</v>
      </c>
      <c r="K302" s="22">
        <f t="shared" si="21"/>
        <v>0</v>
      </c>
      <c r="L302" s="19">
        <f t="shared" si="23"/>
        <v>79728180</v>
      </c>
      <c r="M302" s="19">
        <f t="shared" si="24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2"/>
        <v>0</v>
      </c>
      <c r="H303" s="19">
        <v>0</v>
      </c>
      <c r="I303" s="19">
        <v>0</v>
      </c>
      <c r="J303" s="21" t="s">
        <v>7</v>
      </c>
      <c r="K303" s="22">
        <f t="shared" si="21"/>
        <v>0</v>
      </c>
      <c r="L303" s="19">
        <f t="shared" si="23"/>
        <v>3344900</v>
      </c>
      <c r="M303" s="19">
        <f t="shared" si="24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2"/>
        <v>0</v>
      </c>
      <c r="H304" s="19">
        <v>0</v>
      </c>
      <c r="I304" s="19">
        <v>0</v>
      </c>
      <c r="J304" s="21" t="s">
        <v>7</v>
      </c>
      <c r="K304" s="22">
        <f t="shared" si="21"/>
        <v>0</v>
      </c>
      <c r="L304" s="19">
        <f t="shared" si="23"/>
        <v>2000000</v>
      </c>
      <c r="M304" s="19">
        <f t="shared" si="24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2"/>
        <v>0</v>
      </c>
      <c r="H305" s="19">
        <v>0</v>
      </c>
      <c r="I305" s="19">
        <v>0</v>
      </c>
      <c r="J305" s="21" t="s">
        <v>7</v>
      </c>
      <c r="K305" s="22">
        <f t="shared" si="21"/>
        <v>0</v>
      </c>
      <c r="L305" s="19">
        <f t="shared" si="23"/>
        <v>3969530</v>
      </c>
      <c r="M305" s="19">
        <f t="shared" si="24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2"/>
        <v>0</v>
      </c>
      <c r="H306" s="19">
        <v>0</v>
      </c>
      <c r="I306" s="19">
        <v>0</v>
      </c>
      <c r="J306" s="21" t="s">
        <v>7</v>
      </c>
      <c r="K306" s="22">
        <f t="shared" si="21"/>
        <v>0</v>
      </c>
      <c r="L306" s="19">
        <f t="shared" si="23"/>
        <v>1340000</v>
      </c>
      <c r="M306" s="19">
        <f t="shared" si="24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2"/>
        <v>0</v>
      </c>
      <c r="H307" s="19">
        <v>0</v>
      </c>
      <c r="I307" s="19">
        <v>0</v>
      </c>
      <c r="J307" s="21" t="s">
        <v>7</v>
      </c>
      <c r="K307" s="22">
        <f t="shared" si="21"/>
        <v>0</v>
      </c>
      <c r="L307" s="19">
        <f t="shared" si="23"/>
        <v>600000</v>
      </c>
      <c r="M307" s="19">
        <f t="shared" si="24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2"/>
        <v>0</v>
      </c>
      <c r="H308" s="19">
        <v>0</v>
      </c>
      <c r="I308" s="19">
        <v>0</v>
      </c>
      <c r="J308" s="21" t="s">
        <v>7</v>
      </c>
      <c r="K308" s="22">
        <f t="shared" si="21"/>
        <v>0</v>
      </c>
      <c r="L308" s="19">
        <f t="shared" si="23"/>
        <v>4635350</v>
      </c>
      <c r="M308" s="19">
        <f t="shared" si="24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2"/>
        <v>0</v>
      </c>
      <c r="H309" s="19">
        <v>0</v>
      </c>
      <c r="I309" s="19">
        <v>0</v>
      </c>
      <c r="J309" s="21" t="s">
        <v>7</v>
      </c>
      <c r="K309" s="22">
        <f t="shared" si="21"/>
        <v>0</v>
      </c>
      <c r="L309" s="19">
        <f t="shared" si="23"/>
        <v>490000</v>
      </c>
      <c r="M309" s="19">
        <f t="shared" si="24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2"/>
        <v>0</v>
      </c>
      <c r="H310" s="19">
        <v>0</v>
      </c>
      <c r="I310" s="19">
        <v>0</v>
      </c>
      <c r="J310" s="21" t="s">
        <v>7</v>
      </c>
      <c r="K310" s="22">
        <f t="shared" si="21"/>
        <v>0</v>
      </c>
      <c r="L310" s="19">
        <f t="shared" si="23"/>
        <v>1008700</v>
      </c>
      <c r="M310" s="19">
        <f t="shared" si="24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2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3"/>
        <v>338000</v>
      </c>
      <c r="M311" s="19">
        <f t="shared" si="24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2"/>
        <v>0</v>
      </c>
      <c r="H312" s="19">
        <v>0</v>
      </c>
      <c r="I312" s="19">
        <v>0</v>
      </c>
      <c r="J312" s="21" t="s">
        <v>7</v>
      </c>
      <c r="K312" s="22">
        <f t="shared" ref="K312:K350" si="25">G312</f>
        <v>0</v>
      </c>
      <c r="L312" s="19">
        <f t="shared" si="23"/>
        <v>770000</v>
      </c>
      <c r="M312" s="19">
        <f t="shared" si="24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2"/>
        <v>0</v>
      </c>
      <c r="H313" s="19">
        <v>0</v>
      </c>
      <c r="I313" s="19">
        <v>0</v>
      </c>
      <c r="J313" s="21" t="s">
        <v>7</v>
      </c>
      <c r="K313" s="22">
        <f t="shared" si="25"/>
        <v>0</v>
      </c>
      <c r="L313" s="19">
        <f t="shared" si="23"/>
        <v>335000</v>
      </c>
      <c r="M313" s="19">
        <f t="shared" si="24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2"/>
        <v>0</v>
      </c>
      <c r="H314" s="19">
        <v>0</v>
      </c>
      <c r="I314" s="19">
        <v>0</v>
      </c>
      <c r="J314" s="21" t="s">
        <v>7</v>
      </c>
      <c r="K314" s="22">
        <f t="shared" si="25"/>
        <v>0</v>
      </c>
      <c r="L314" s="19">
        <f t="shared" si="23"/>
        <v>1950000</v>
      </c>
      <c r="M314" s="19">
        <f t="shared" si="24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2"/>
        <v>0</v>
      </c>
      <c r="H315" s="19">
        <v>0</v>
      </c>
      <c r="I315" s="19">
        <v>0</v>
      </c>
      <c r="J315" s="21" t="s">
        <v>7</v>
      </c>
      <c r="K315" s="22">
        <f t="shared" si="25"/>
        <v>0</v>
      </c>
      <c r="L315" s="19">
        <f t="shared" si="23"/>
        <v>1700000</v>
      </c>
      <c r="M315" s="19">
        <f t="shared" si="24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2"/>
        <v>0</v>
      </c>
      <c r="H316" s="19">
        <v>0</v>
      </c>
      <c r="I316" s="19">
        <v>0</v>
      </c>
      <c r="J316" s="21" t="s">
        <v>7</v>
      </c>
      <c r="K316" s="22">
        <f t="shared" si="25"/>
        <v>0</v>
      </c>
      <c r="L316" s="19">
        <f t="shared" si="23"/>
        <v>1990690</v>
      </c>
      <c r="M316" s="19">
        <f t="shared" si="24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2"/>
        <v>0</v>
      </c>
      <c r="H317" s="19">
        <v>0</v>
      </c>
      <c r="I317" s="19">
        <v>0</v>
      </c>
      <c r="J317" s="21" t="s">
        <v>7</v>
      </c>
      <c r="K317" s="22">
        <f t="shared" si="25"/>
        <v>0</v>
      </c>
      <c r="L317" s="19">
        <f t="shared" si="23"/>
        <v>324740</v>
      </c>
      <c r="M317" s="19">
        <f t="shared" si="24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2"/>
        <v>0</v>
      </c>
      <c r="H318" s="19">
        <v>0</v>
      </c>
      <c r="I318" s="19">
        <v>0</v>
      </c>
      <c r="J318" s="21" t="s">
        <v>7</v>
      </c>
      <c r="K318" s="22">
        <f t="shared" si="25"/>
        <v>0</v>
      </c>
      <c r="L318" s="19">
        <f t="shared" si="23"/>
        <v>6259620</v>
      </c>
      <c r="M318" s="19">
        <f t="shared" si="24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2"/>
        <v>0</v>
      </c>
      <c r="H319" s="19">
        <v>0</v>
      </c>
      <c r="I319" s="19">
        <v>0</v>
      </c>
      <c r="J319" s="21" t="s">
        <v>7</v>
      </c>
      <c r="K319" s="22">
        <f t="shared" si="25"/>
        <v>0</v>
      </c>
      <c r="L319" s="19">
        <f t="shared" si="23"/>
        <v>1155000</v>
      </c>
      <c r="M319" s="19">
        <f t="shared" si="24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2"/>
        <v>0</v>
      </c>
      <c r="H320" s="19">
        <v>0</v>
      </c>
      <c r="I320" s="19">
        <v>0</v>
      </c>
      <c r="J320" s="21" t="s">
        <v>7</v>
      </c>
      <c r="K320" s="22">
        <f t="shared" si="25"/>
        <v>0</v>
      </c>
      <c r="L320" s="19">
        <f t="shared" si="23"/>
        <v>7962760</v>
      </c>
      <c r="M320" s="19">
        <f t="shared" si="24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2"/>
        <v>0</v>
      </c>
      <c r="H321" s="19">
        <v>0</v>
      </c>
      <c r="I321" s="19">
        <v>0</v>
      </c>
      <c r="J321" s="21" t="s">
        <v>7</v>
      </c>
      <c r="K321" s="22">
        <f t="shared" si="25"/>
        <v>0</v>
      </c>
      <c r="L321" s="19">
        <f t="shared" si="23"/>
        <v>1407560</v>
      </c>
      <c r="M321" s="19">
        <f t="shared" si="24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2"/>
        <v>0</v>
      </c>
      <c r="H322" s="19">
        <v>0</v>
      </c>
      <c r="I322" s="19">
        <v>0</v>
      </c>
      <c r="J322" s="21" t="s">
        <v>7</v>
      </c>
      <c r="K322" s="22">
        <f t="shared" si="25"/>
        <v>0</v>
      </c>
      <c r="L322" s="19">
        <f t="shared" si="23"/>
        <v>330000</v>
      </c>
      <c r="M322" s="19">
        <f t="shared" si="24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2"/>
        <v>0</v>
      </c>
      <c r="H323" s="19">
        <v>0</v>
      </c>
      <c r="I323" s="19">
        <v>0</v>
      </c>
      <c r="J323" s="21" t="s">
        <v>7</v>
      </c>
      <c r="K323" s="22">
        <f t="shared" si="25"/>
        <v>0</v>
      </c>
      <c r="L323" s="19">
        <f t="shared" si="23"/>
        <v>2299000</v>
      </c>
      <c r="M323" s="19">
        <f t="shared" si="24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2"/>
        <v>0</v>
      </c>
      <c r="H324" s="19">
        <v>0</v>
      </c>
      <c r="I324" s="19">
        <v>0</v>
      </c>
      <c r="J324" s="21" t="s">
        <v>7</v>
      </c>
      <c r="K324" s="22">
        <f t="shared" si="25"/>
        <v>0</v>
      </c>
      <c r="L324" s="19">
        <f t="shared" si="23"/>
        <v>12184700</v>
      </c>
      <c r="M324" s="19">
        <f t="shared" si="24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2"/>
        <v>0</v>
      </c>
      <c r="H325" s="19">
        <v>0</v>
      </c>
      <c r="I325" s="19">
        <v>0</v>
      </c>
      <c r="J325" s="21" t="s">
        <v>7</v>
      </c>
      <c r="K325" s="22">
        <f t="shared" si="25"/>
        <v>0</v>
      </c>
      <c r="L325" s="19">
        <f t="shared" si="23"/>
        <v>1122000</v>
      </c>
      <c r="M325" s="19">
        <f t="shared" si="24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2"/>
        <v>0</v>
      </c>
      <c r="H326" s="19">
        <v>0</v>
      </c>
      <c r="I326" s="19">
        <v>0</v>
      </c>
      <c r="J326" s="21" t="s">
        <v>7</v>
      </c>
      <c r="K326" s="22">
        <f t="shared" si="25"/>
        <v>0</v>
      </c>
      <c r="L326" s="19">
        <f t="shared" si="23"/>
        <v>3946800</v>
      </c>
      <c r="M326" s="19">
        <f t="shared" si="24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2"/>
        <v>0</v>
      </c>
      <c r="H327" s="19">
        <v>0</v>
      </c>
      <c r="I327" s="19">
        <v>0</v>
      </c>
      <c r="J327" s="21" t="s">
        <v>7</v>
      </c>
      <c r="K327" s="22">
        <f t="shared" si="25"/>
        <v>0</v>
      </c>
      <c r="L327" s="19">
        <f t="shared" si="23"/>
        <v>1320000</v>
      </c>
      <c r="M327" s="19">
        <f t="shared" si="24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2"/>
        <v>0</v>
      </c>
      <c r="H328" s="19">
        <v>0</v>
      </c>
      <c r="I328" s="19">
        <v>0</v>
      </c>
      <c r="J328" s="21" t="s">
        <v>7</v>
      </c>
      <c r="K328" s="22">
        <f t="shared" si="25"/>
        <v>0</v>
      </c>
      <c r="L328" s="19">
        <f t="shared" si="23"/>
        <v>198000</v>
      </c>
      <c r="M328" s="19">
        <f t="shared" si="24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2"/>
        <v>0</v>
      </c>
      <c r="H329" s="19">
        <v>0</v>
      </c>
      <c r="I329" s="19">
        <v>0</v>
      </c>
      <c r="J329" s="21" t="s">
        <v>7</v>
      </c>
      <c r="K329" s="22">
        <f t="shared" si="25"/>
        <v>0</v>
      </c>
      <c r="L329" s="19">
        <f t="shared" si="23"/>
        <v>660000</v>
      </c>
      <c r="M329" s="19">
        <f t="shared" si="24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2"/>
        <v>0</v>
      </c>
      <c r="H330" s="19">
        <v>0</v>
      </c>
      <c r="I330" s="19">
        <v>0</v>
      </c>
      <c r="J330" s="21" t="s">
        <v>7</v>
      </c>
      <c r="K330" s="22">
        <f t="shared" si="25"/>
        <v>0</v>
      </c>
      <c r="L330" s="19">
        <f t="shared" si="23"/>
        <v>5268290</v>
      </c>
      <c r="M330" s="19">
        <f t="shared" si="24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6">E331-F331</f>
        <v>0</v>
      </c>
      <c r="H331" s="19">
        <v>0</v>
      </c>
      <c r="I331" s="19">
        <v>0</v>
      </c>
      <c r="J331" s="21" t="s">
        <v>7</v>
      </c>
      <c r="K331" s="22">
        <f t="shared" si="25"/>
        <v>0</v>
      </c>
      <c r="L331" s="19">
        <f t="shared" ref="L331:L394" si="27">F331+K331</f>
        <v>8119610</v>
      </c>
      <c r="M331" s="19">
        <f t="shared" ref="M331:M394" si="28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6"/>
        <v>0</v>
      </c>
      <c r="H332" s="19">
        <v>0</v>
      </c>
      <c r="I332" s="19">
        <v>0</v>
      </c>
      <c r="J332" s="21" t="s">
        <v>7</v>
      </c>
      <c r="K332" s="22">
        <f t="shared" si="25"/>
        <v>0</v>
      </c>
      <c r="L332" s="19">
        <f t="shared" si="27"/>
        <v>27749040</v>
      </c>
      <c r="M332" s="19">
        <f t="shared" si="28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6"/>
        <v>0</v>
      </c>
      <c r="H333" s="19">
        <v>0</v>
      </c>
      <c r="I333" s="19">
        <v>0</v>
      </c>
      <c r="J333" s="21" t="s">
        <v>7</v>
      </c>
      <c r="K333" s="22">
        <f t="shared" si="25"/>
        <v>0</v>
      </c>
      <c r="L333" s="19">
        <f t="shared" si="27"/>
        <v>723880</v>
      </c>
      <c r="M333" s="19">
        <f t="shared" si="28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6"/>
        <v>0</v>
      </c>
      <c r="H334" s="19">
        <v>0</v>
      </c>
      <c r="I334" s="19">
        <v>0</v>
      </c>
      <c r="J334" s="21" t="s">
        <v>7</v>
      </c>
      <c r="K334" s="22">
        <f t="shared" si="25"/>
        <v>0</v>
      </c>
      <c r="L334" s="19">
        <f t="shared" si="27"/>
        <v>36554330</v>
      </c>
      <c r="M334" s="19">
        <f t="shared" si="28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6"/>
        <v>0</v>
      </c>
      <c r="H335" s="19">
        <v>0</v>
      </c>
      <c r="I335" s="19">
        <v>0</v>
      </c>
      <c r="J335" s="21" t="s">
        <v>7</v>
      </c>
      <c r="K335" s="22">
        <f t="shared" si="25"/>
        <v>0</v>
      </c>
      <c r="L335" s="19">
        <f t="shared" si="27"/>
        <v>302620</v>
      </c>
      <c r="M335" s="19">
        <f t="shared" si="28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6"/>
        <v>0</v>
      </c>
      <c r="H336" s="19">
        <v>0</v>
      </c>
      <c r="I336" s="19">
        <v>0</v>
      </c>
      <c r="J336" s="21" t="s">
        <v>7</v>
      </c>
      <c r="K336" s="22">
        <f t="shared" si="25"/>
        <v>0</v>
      </c>
      <c r="L336" s="19">
        <f t="shared" si="27"/>
        <v>1386000</v>
      </c>
      <c r="M336" s="19">
        <f t="shared" si="28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6"/>
        <v>0</v>
      </c>
      <c r="H337" s="19">
        <v>0</v>
      </c>
      <c r="I337" s="19">
        <v>0</v>
      </c>
      <c r="J337" s="21" t="s">
        <v>7</v>
      </c>
      <c r="K337" s="22">
        <f t="shared" si="25"/>
        <v>0</v>
      </c>
      <c r="L337" s="19">
        <f t="shared" si="27"/>
        <v>29800000</v>
      </c>
      <c r="M337" s="19">
        <f t="shared" si="28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6"/>
        <v>0</v>
      </c>
      <c r="H338" s="19">
        <v>0</v>
      </c>
      <c r="I338" s="19">
        <v>0</v>
      </c>
      <c r="J338" s="21" t="s">
        <v>7</v>
      </c>
      <c r="K338" s="22">
        <f t="shared" si="25"/>
        <v>0</v>
      </c>
      <c r="L338" s="19">
        <f t="shared" si="27"/>
        <v>1834800</v>
      </c>
      <c r="M338" s="19">
        <f t="shared" si="28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6"/>
        <v>0</v>
      </c>
      <c r="H339" s="19">
        <v>0</v>
      </c>
      <c r="I339" s="19">
        <v>0</v>
      </c>
      <c r="J339" s="21" t="s">
        <v>7</v>
      </c>
      <c r="K339" s="22">
        <f t="shared" si="25"/>
        <v>0</v>
      </c>
      <c r="L339" s="19">
        <f t="shared" si="27"/>
        <v>990000</v>
      </c>
      <c r="M339" s="19">
        <f t="shared" si="28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6"/>
        <v>0</v>
      </c>
      <c r="H340" s="19">
        <v>0</v>
      </c>
      <c r="I340" s="19">
        <v>0</v>
      </c>
      <c r="J340" s="21" t="s">
        <v>7</v>
      </c>
      <c r="K340" s="22">
        <f t="shared" si="25"/>
        <v>0</v>
      </c>
      <c r="L340" s="19">
        <f t="shared" si="27"/>
        <v>638660</v>
      </c>
      <c r="M340" s="19">
        <f t="shared" si="28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6"/>
        <v>0</v>
      </c>
      <c r="H341" s="19">
        <v>0</v>
      </c>
      <c r="I341" s="19">
        <v>0</v>
      </c>
      <c r="J341" s="21" t="s">
        <v>7</v>
      </c>
      <c r="K341" s="22">
        <f t="shared" si="25"/>
        <v>0</v>
      </c>
      <c r="L341" s="19">
        <f t="shared" si="27"/>
        <v>1440000</v>
      </c>
      <c r="M341" s="19">
        <f t="shared" si="28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6"/>
        <v>0</v>
      </c>
      <c r="H342" s="19">
        <v>0</v>
      </c>
      <c r="I342" s="19">
        <v>0</v>
      </c>
      <c r="J342" s="21" t="s">
        <v>7</v>
      </c>
      <c r="K342" s="22">
        <f t="shared" si="25"/>
        <v>0</v>
      </c>
      <c r="L342" s="19">
        <f t="shared" si="27"/>
        <v>1056000</v>
      </c>
      <c r="M342" s="19">
        <f t="shared" si="28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6"/>
        <v>0</v>
      </c>
      <c r="H343" s="19">
        <v>0</v>
      </c>
      <c r="I343" s="19">
        <v>0</v>
      </c>
      <c r="J343" s="21" t="s">
        <v>7</v>
      </c>
      <c r="K343" s="22">
        <f t="shared" si="25"/>
        <v>0</v>
      </c>
      <c r="L343" s="19">
        <f t="shared" si="27"/>
        <v>7697000</v>
      </c>
      <c r="M343" s="19">
        <f t="shared" si="28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6"/>
        <v>0</v>
      </c>
      <c r="H344" s="19">
        <v>0</v>
      </c>
      <c r="I344" s="19">
        <v>0</v>
      </c>
      <c r="J344" s="21" t="s">
        <v>7</v>
      </c>
      <c r="K344" s="22">
        <f t="shared" si="25"/>
        <v>0</v>
      </c>
      <c r="L344" s="19">
        <f t="shared" si="27"/>
        <v>6933230</v>
      </c>
      <c r="M344" s="19">
        <f t="shared" si="28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6"/>
        <v>0</v>
      </c>
      <c r="H345" s="19">
        <v>0</v>
      </c>
      <c r="I345" s="19">
        <v>0</v>
      </c>
      <c r="J345" s="21" t="s">
        <v>7</v>
      </c>
      <c r="K345" s="22">
        <f t="shared" si="25"/>
        <v>0</v>
      </c>
      <c r="L345" s="19">
        <f t="shared" si="27"/>
        <v>7440480</v>
      </c>
      <c r="M345" s="19">
        <f t="shared" si="28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6"/>
        <v>0</v>
      </c>
      <c r="H346" s="19">
        <v>0</v>
      </c>
      <c r="I346" s="19">
        <v>0</v>
      </c>
      <c r="J346" s="21" t="s">
        <v>7</v>
      </c>
      <c r="K346" s="22">
        <f t="shared" si="25"/>
        <v>0</v>
      </c>
      <c r="L346" s="19">
        <f t="shared" si="27"/>
        <v>1500000</v>
      </c>
      <c r="M346" s="19">
        <f t="shared" si="28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6"/>
        <v>0</v>
      </c>
      <c r="H347" s="19">
        <v>0</v>
      </c>
      <c r="I347" s="19">
        <v>0</v>
      </c>
      <c r="J347" s="21" t="s">
        <v>7</v>
      </c>
      <c r="K347" s="22">
        <f t="shared" si="25"/>
        <v>0</v>
      </c>
      <c r="L347" s="19">
        <f t="shared" si="27"/>
        <v>495000</v>
      </c>
      <c r="M347" s="19">
        <f t="shared" si="28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6"/>
        <v>0</v>
      </c>
      <c r="H348" s="19">
        <v>0</v>
      </c>
      <c r="I348" s="19">
        <v>0</v>
      </c>
      <c r="J348" s="21" t="s">
        <v>7</v>
      </c>
      <c r="K348" s="22">
        <f t="shared" si="25"/>
        <v>0</v>
      </c>
      <c r="L348" s="19">
        <f t="shared" si="27"/>
        <v>1216530</v>
      </c>
      <c r="M348" s="19">
        <f t="shared" si="28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6"/>
        <v>0</v>
      </c>
      <c r="H349" s="19">
        <v>0</v>
      </c>
      <c r="I349" s="19">
        <v>0</v>
      </c>
      <c r="J349" s="21" t="s">
        <v>7</v>
      </c>
      <c r="K349" s="22">
        <f t="shared" si="25"/>
        <v>0</v>
      </c>
      <c r="L349" s="19">
        <f t="shared" si="27"/>
        <v>1380000</v>
      </c>
      <c r="M349" s="19">
        <f t="shared" si="28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6"/>
        <v>0</v>
      </c>
      <c r="H350" s="19">
        <v>0</v>
      </c>
      <c r="I350" s="19">
        <v>0</v>
      </c>
      <c r="J350" s="21" t="s">
        <v>7</v>
      </c>
      <c r="K350" s="22">
        <f t="shared" si="25"/>
        <v>0</v>
      </c>
      <c r="L350" s="19">
        <f t="shared" si="27"/>
        <v>1170000</v>
      </c>
      <c r="M350" s="19">
        <f t="shared" si="28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6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7"/>
        <v>1500000</v>
      </c>
      <c r="M351" s="19">
        <f t="shared" si="28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6"/>
        <v>0</v>
      </c>
      <c r="H352" s="19">
        <v>0</v>
      </c>
      <c r="I352" s="19">
        <v>0</v>
      </c>
      <c r="J352" s="21" t="s">
        <v>7</v>
      </c>
      <c r="K352" s="22">
        <f t="shared" ref="K352:K399" si="29">G352</f>
        <v>0</v>
      </c>
      <c r="L352" s="19">
        <f t="shared" si="27"/>
        <v>2500000</v>
      </c>
      <c r="M352" s="19">
        <f t="shared" si="28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6"/>
        <v>0</v>
      </c>
      <c r="H353" s="19">
        <v>0</v>
      </c>
      <c r="I353" s="19">
        <v>0</v>
      </c>
      <c r="J353" s="21" t="s">
        <v>7</v>
      </c>
      <c r="K353" s="22">
        <f t="shared" si="29"/>
        <v>0</v>
      </c>
      <c r="L353" s="19">
        <f t="shared" si="27"/>
        <v>1880000</v>
      </c>
      <c r="M353" s="19">
        <f t="shared" si="28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6"/>
        <v>0</v>
      </c>
      <c r="H354" s="19">
        <v>0</v>
      </c>
      <c r="I354" s="19">
        <v>0</v>
      </c>
      <c r="J354" s="21" t="s">
        <v>7</v>
      </c>
      <c r="K354" s="22">
        <f t="shared" si="29"/>
        <v>0</v>
      </c>
      <c r="L354" s="19">
        <f t="shared" si="27"/>
        <v>1819270</v>
      </c>
      <c r="M354" s="19">
        <f t="shared" si="28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6"/>
        <v>0</v>
      </c>
      <c r="H355" s="19">
        <v>0</v>
      </c>
      <c r="I355" s="19">
        <v>0</v>
      </c>
      <c r="J355" s="21" t="s">
        <v>7</v>
      </c>
      <c r="K355" s="22">
        <f t="shared" si="29"/>
        <v>0</v>
      </c>
      <c r="L355" s="19">
        <f t="shared" si="27"/>
        <v>2915000</v>
      </c>
      <c r="M355" s="19">
        <f t="shared" si="28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6"/>
        <v>0</v>
      </c>
      <c r="H356" s="19">
        <v>0</v>
      </c>
      <c r="I356" s="19">
        <v>0</v>
      </c>
      <c r="J356" s="21" t="s">
        <v>7</v>
      </c>
      <c r="K356" s="22">
        <f t="shared" si="29"/>
        <v>0</v>
      </c>
      <c r="L356" s="19">
        <f t="shared" si="27"/>
        <v>4412700</v>
      </c>
      <c r="M356" s="19">
        <f t="shared" si="28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6"/>
        <v>0</v>
      </c>
      <c r="H357" s="19">
        <v>0</v>
      </c>
      <c r="I357" s="19">
        <v>0</v>
      </c>
      <c r="J357" s="21" t="s">
        <v>7</v>
      </c>
      <c r="K357" s="22">
        <f t="shared" si="29"/>
        <v>0</v>
      </c>
      <c r="L357" s="19">
        <f t="shared" si="27"/>
        <v>2706536</v>
      </c>
      <c r="M357" s="19">
        <f t="shared" si="28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6"/>
        <v>0</v>
      </c>
      <c r="H358" s="19">
        <v>0</v>
      </c>
      <c r="I358" s="19">
        <v>0</v>
      </c>
      <c r="J358" s="21" t="s">
        <v>7</v>
      </c>
      <c r="K358" s="22">
        <f t="shared" si="29"/>
        <v>0</v>
      </c>
      <c r="L358" s="19">
        <f t="shared" si="27"/>
        <v>2706536</v>
      </c>
      <c r="M358" s="19">
        <f t="shared" si="28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6"/>
        <v>0</v>
      </c>
      <c r="H359" s="19">
        <v>0</v>
      </c>
      <c r="I359" s="19">
        <v>0</v>
      </c>
      <c r="J359" s="21" t="s">
        <v>7</v>
      </c>
      <c r="K359" s="22">
        <f t="shared" si="29"/>
        <v>0</v>
      </c>
      <c r="L359" s="19">
        <f t="shared" si="27"/>
        <v>2706536</v>
      </c>
      <c r="M359" s="19">
        <f t="shared" si="28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6"/>
        <v>0</v>
      </c>
      <c r="H360" s="19">
        <v>0</v>
      </c>
      <c r="I360" s="19">
        <v>0</v>
      </c>
      <c r="J360" s="21" t="s">
        <v>7</v>
      </c>
      <c r="K360" s="22">
        <f t="shared" si="29"/>
        <v>0</v>
      </c>
      <c r="L360" s="19">
        <f t="shared" si="27"/>
        <v>2706536</v>
      </c>
      <c r="M360" s="19">
        <f t="shared" si="28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6"/>
        <v>0</v>
      </c>
      <c r="H361" s="19">
        <v>0</v>
      </c>
      <c r="I361" s="19">
        <v>0</v>
      </c>
      <c r="J361" s="21" t="s">
        <v>7</v>
      </c>
      <c r="K361" s="22">
        <f t="shared" si="29"/>
        <v>0</v>
      </c>
      <c r="L361" s="19">
        <f t="shared" si="27"/>
        <v>2706536</v>
      </c>
      <c r="M361" s="19">
        <f t="shared" si="28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6"/>
        <v>0</v>
      </c>
      <c r="H362" s="19">
        <v>0</v>
      </c>
      <c r="I362" s="19">
        <v>0</v>
      </c>
      <c r="J362" s="21" t="s">
        <v>7</v>
      </c>
      <c r="K362" s="22">
        <f t="shared" si="29"/>
        <v>0</v>
      </c>
      <c r="L362" s="19">
        <f t="shared" si="27"/>
        <v>924000</v>
      </c>
      <c r="M362" s="19">
        <f t="shared" si="28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6"/>
        <v>0</v>
      </c>
      <c r="H363" s="19">
        <v>0</v>
      </c>
      <c r="I363" s="19">
        <v>0</v>
      </c>
      <c r="J363" s="21" t="s">
        <v>7</v>
      </c>
      <c r="K363" s="22">
        <f t="shared" si="29"/>
        <v>0</v>
      </c>
      <c r="L363" s="19">
        <f t="shared" si="27"/>
        <v>854000</v>
      </c>
      <c r="M363" s="19">
        <f t="shared" si="28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6"/>
        <v>0</v>
      </c>
      <c r="H364" s="19">
        <v>0</v>
      </c>
      <c r="I364" s="19">
        <v>0</v>
      </c>
      <c r="J364" s="21" t="s">
        <v>7</v>
      </c>
      <c r="K364" s="22">
        <f t="shared" si="29"/>
        <v>0</v>
      </c>
      <c r="L364" s="19">
        <f t="shared" si="27"/>
        <v>3260000</v>
      </c>
      <c r="M364" s="19">
        <f t="shared" si="28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6"/>
        <v>0</v>
      </c>
      <c r="H365" s="19">
        <v>0</v>
      </c>
      <c r="I365" s="19">
        <v>0</v>
      </c>
      <c r="J365" s="21" t="s">
        <v>7</v>
      </c>
      <c r="K365" s="22">
        <f t="shared" si="29"/>
        <v>0</v>
      </c>
      <c r="L365" s="19">
        <f t="shared" si="27"/>
        <v>2990000</v>
      </c>
      <c r="M365" s="19">
        <f t="shared" si="28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6"/>
        <v>0</v>
      </c>
      <c r="H366" s="19">
        <v>0</v>
      </c>
      <c r="I366" s="19">
        <v>0</v>
      </c>
      <c r="J366" s="21" t="s">
        <v>7</v>
      </c>
      <c r="K366" s="22">
        <f t="shared" si="29"/>
        <v>0</v>
      </c>
      <c r="L366" s="19">
        <f t="shared" si="27"/>
        <v>3390000</v>
      </c>
      <c r="M366" s="19">
        <f t="shared" si="28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6"/>
        <v>0</v>
      </c>
      <c r="H367" s="19">
        <v>0</v>
      </c>
      <c r="I367" s="19">
        <v>0</v>
      </c>
      <c r="J367" s="21" t="s">
        <v>7</v>
      </c>
      <c r="K367" s="22">
        <f t="shared" si="29"/>
        <v>0</v>
      </c>
      <c r="L367" s="19">
        <f t="shared" si="27"/>
        <v>2540000</v>
      </c>
      <c r="M367" s="19">
        <f t="shared" si="28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6"/>
        <v>0</v>
      </c>
      <c r="H368" s="19">
        <v>0</v>
      </c>
      <c r="I368" s="19">
        <v>0</v>
      </c>
      <c r="J368" s="21" t="s">
        <v>7</v>
      </c>
      <c r="K368" s="22">
        <f t="shared" si="29"/>
        <v>0</v>
      </c>
      <c r="L368" s="19">
        <f t="shared" si="27"/>
        <v>2731640</v>
      </c>
      <c r="M368" s="19">
        <f t="shared" si="28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6"/>
        <v>0</v>
      </c>
      <c r="H369" s="19">
        <v>0</v>
      </c>
      <c r="I369" s="19">
        <v>0</v>
      </c>
      <c r="J369" s="21" t="s">
        <v>7</v>
      </c>
      <c r="K369" s="22">
        <f t="shared" si="29"/>
        <v>0</v>
      </c>
      <c r="L369" s="19">
        <f t="shared" si="27"/>
        <v>2300000</v>
      </c>
      <c r="M369" s="19">
        <f t="shared" si="28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6"/>
        <v>0</v>
      </c>
      <c r="H370" s="19">
        <v>0</v>
      </c>
      <c r="I370" s="19">
        <v>0</v>
      </c>
      <c r="J370" s="21" t="s">
        <v>7</v>
      </c>
      <c r="K370" s="22">
        <f t="shared" si="29"/>
        <v>0</v>
      </c>
      <c r="L370" s="19">
        <f t="shared" si="27"/>
        <v>2900000</v>
      </c>
      <c r="M370" s="19">
        <f t="shared" si="28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6"/>
        <v>0</v>
      </c>
      <c r="H371" s="19">
        <v>0</v>
      </c>
      <c r="I371" s="19">
        <v>0</v>
      </c>
      <c r="J371" s="21" t="s">
        <v>7</v>
      </c>
      <c r="K371" s="22">
        <f t="shared" si="29"/>
        <v>0</v>
      </c>
      <c r="L371" s="19">
        <f t="shared" si="27"/>
        <v>2900000</v>
      </c>
      <c r="M371" s="19">
        <f t="shared" si="28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6"/>
        <v>0</v>
      </c>
      <c r="H372" s="19">
        <v>0</v>
      </c>
      <c r="I372" s="19">
        <v>0</v>
      </c>
      <c r="J372" s="21" t="s">
        <v>7</v>
      </c>
      <c r="K372" s="22">
        <f t="shared" si="29"/>
        <v>0</v>
      </c>
      <c r="L372" s="19">
        <f t="shared" si="27"/>
        <v>3130000</v>
      </c>
      <c r="M372" s="19">
        <f t="shared" si="28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6"/>
        <v>0</v>
      </c>
      <c r="H373" s="19">
        <v>0</v>
      </c>
      <c r="I373" s="19">
        <v>0</v>
      </c>
      <c r="J373" s="21" t="s">
        <v>7</v>
      </c>
      <c r="K373" s="22">
        <f t="shared" si="29"/>
        <v>0</v>
      </c>
      <c r="L373" s="19">
        <f t="shared" si="27"/>
        <v>352000</v>
      </c>
      <c r="M373" s="19">
        <f t="shared" si="28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6"/>
        <v>0</v>
      </c>
      <c r="H374" s="19">
        <v>0</v>
      </c>
      <c r="I374" s="19">
        <v>0</v>
      </c>
      <c r="J374" s="21" t="s">
        <v>7</v>
      </c>
      <c r="K374" s="22">
        <f t="shared" si="29"/>
        <v>0</v>
      </c>
      <c r="L374" s="19">
        <f t="shared" si="27"/>
        <v>730000</v>
      </c>
      <c r="M374" s="19">
        <f t="shared" si="28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6"/>
        <v>0</v>
      </c>
      <c r="H375" s="19">
        <v>0</v>
      </c>
      <c r="I375" s="19">
        <v>0</v>
      </c>
      <c r="J375" s="21" t="s">
        <v>7</v>
      </c>
      <c r="K375" s="22">
        <f t="shared" si="29"/>
        <v>0</v>
      </c>
      <c r="L375" s="19">
        <f t="shared" si="27"/>
        <v>407000</v>
      </c>
      <c r="M375" s="19">
        <f t="shared" si="28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6"/>
        <v>0</v>
      </c>
      <c r="H376" s="19">
        <v>0</v>
      </c>
      <c r="I376" s="19">
        <v>0</v>
      </c>
      <c r="J376" s="21" t="s">
        <v>7</v>
      </c>
      <c r="K376" s="22">
        <f t="shared" si="29"/>
        <v>0</v>
      </c>
      <c r="L376" s="19">
        <f t="shared" si="27"/>
        <v>1540000</v>
      </c>
      <c r="M376" s="19">
        <f t="shared" si="28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6"/>
        <v>0</v>
      </c>
      <c r="H377" s="19">
        <v>0</v>
      </c>
      <c r="I377" s="19">
        <v>0</v>
      </c>
      <c r="J377" s="21" t="s">
        <v>7</v>
      </c>
      <c r="K377" s="22">
        <f t="shared" si="29"/>
        <v>0</v>
      </c>
      <c r="L377" s="19">
        <f t="shared" si="27"/>
        <v>630000</v>
      </c>
      <c r="M377" s="19">
        <f t="shared" si="28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6"/>
        <v>0</v>
      </c>
      <c r="H378" s="19">
        <v>0</v>
      </c>
      <c r="I378" s="19">
        <v>0</v>
      </c>
      <c r="J378" s="21" t="s">
        <v>7</v>
      </c>
      <c r="K378" s="22">
        <f t="shared" si="29"/>
        <v>0</v>
      </c>
      <c r="L378" s="19">
        <f t="shared" si="27"/>
        <v>490000</v>
      </c>
      <c r="M378" s="19">
        <f t="shared" si="28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6"/>
        <v>0</v>
      </c>
      <c r="H379" s="19">
        <v>0</v>
      </c>
      <c r="I379" s="19">
        <v>0</v>
      </c>
      <c r="J379" s="21" t="s">
        <v>7</v>
      </c>
      <c r="K379" s="22">
        <f t="shared" si="29"/>
        <v>0</v>
      </c>
      <c r="L379" s="19">
        <f t="shared" si="27"/>
        <v>1250000</v>
      </c>
      <c r="M379" s="19">
        <f t="shared" si="28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6"/>
        <v>0</v>
      </c>
      <c r="H380" s="19">
        <v>0</v>
      </c>
      <c r="I380" s="19">
        <v>0</v>
      </c>
      <c r="J380" s="21" t="s">
        <v>7</v>
      </c>
      <c r="K380" s="22">
        <f t="shared" si="29"/>
        <v>0</v>
      </c>
      <c r="L380" s="19">
        <f t="shared" si="27"/>
        <v>108000</v>
      </c>
      <c r="M380" s="19">
        <f t="shared" si="28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6"/>
        <v>0</v>
      </c>
      <c r="H381" s="19">
        <v>0</v>
      </c>
      <c r="I381" s="19">
        <v>0</v>
      </c>
      <c r="J381" s="21" t="s">
        <v>7</v>
      </c>
      <c r="K381" s="22">
        <f t="shared" si="29"/>
        <v>0</v>
      </c>
      <c r="L381" s="19">
        <f t="shared" si="27"/>
        <v>374000</v>
      </c>
      <c r="M381" s="19">
        <f t="shared" si="28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6"/>
        <v>0</v>
      </c>
      <c r="H382" s="19">
        <v>0</v>
      </c>
      <c r="I382" s="19">
        <v>0</v>
      </c>
      <c r="J382" s="21" t="s">
        <v>7</v>
      </c>
      <c r="K382" s="22">
        <f t="shared" si="29"/>
        <v>0</v>
      </c>
      <c r="L382" s="19">
        <f t="shared" si="27"/>
        <v>968950</v>
      </c>
      <c r="M382" s="19">
        <f t="shared" si="28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6"/>
        <v>0</v>
      </c>
      <c r="H383" s="19">
        <v>0</v>
      </c>
      <c r="I383" s="19">
        <v>0</v>
      </c>
      <c r="J383" s="21" t="s">
        <v>7</v>
      </c>
      <c r="K383" s="22">
        <f t="shared" si="29"/>
        <v>0</v>
      </c>
      <c r="L383" s="19">
        <f t="shared" si="27"/>
        <v>5299800</v>
      </c>
      <c r="M383" s="19">
        <f t="shared" si="28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6"/>
        <v>0</v>
      </c>
      <c r="H384" s="19">
        <v>0</v>
      </c>
      <c r="I384" s="19">
        <v>0</v>
      </c>
      <c r="J384" s="21" t="s">
        <v>7</v>
      </c>
      <c r="K384" s="22">
        <f t="shared" si="29"/>
        <v>0</v>
      </c>
      <c r="L384" s="19">
        <f t="shared" si="27"/>
        <v>3272500</v>
      </c>
      <c r="M384" s="19">
        <f t="shared" si="28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6"/>
        <v>0</v>
      </c>
      <c r="H385" s="19">
        <v>0</v>
      </c>
      <c r="I385" s="19">
        <v>0</v>
      </c>
      <c r="J385" s="21" t="s">
        <v>7</v>
      </c>
      <c r="K385" s="22">
        <f t="shared" si="29"/>
        <v>0</v>
      </c>
      <c r="L385" s="19">
        <f t="shared" si="27"/>
        <v>636000</v>
      </c>
      <c r="M385" s="19">
        <f t="shared" si="28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6"/>
        <v>0</v>
      </c>
      <c r="H386" s="19">
        <v>0</v>
      </c>
      <c r="I386" s="19">
        <v>0</v>
      </c>
      <c r="J386" s="21" t="s">
        <v>7</v>
      </c>
      <c r="K386" s="22">
        <f t="shared" si="29"/>
        <v>0</v>
      </c>
      <c r="L386" s="19">
        <f t="shared" si="27"/>
        <v>740000</v>
      </c>
      <c r="M386" s="19">
        <f t="shared" si="28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6"/>
        <v>0</v>
      </c>
      <c r="H387" s="19">
        <v>0</v>
      </c>
      <c r="I387" s="19">
        <v>0</v>
      </c>
      <c r="J387" s="21" t="s">
        <v>7</v>
      </c>
      <c r="K387" s="22">
        <f t="shared" si="29"/>
        <v>0</v>
      </c>
      <c r="L387" s="19">
        <f t="shared" si="27"/>
        <v>740000</v>
      </c>
      <c r="M387" s="19">
        <f t="shared" si="28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6"/>
        <v>0</v>
      </c>
      <c r="H388" s="19">
        <v>0</v>
      </c>
      <c r="I388" s="19">
        <v>0</v>
      </c>
      <c r="J388" s="21" t="s">
        <v>7</v>
      </c>
      <c r="K388" s="22">
        <f t="shared" si="29"/>
        <v>0</v>
      </c>
      <c r="L388" s="19">
        <f t="shared" si="27"/>
        <v>740000</v>
      </c>
      <c r="M388" s="19">
        <f t="shared" si="28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6"/>
        <v>0</v>
      </c>
      <c r="H389" s="19">
        <v>0</v>
      </c>
      <c r="I389" s="19">
        <v>0</v>
      </c>
      <c r="J389" s="21" t="s">
        <v>7</v>
      </c>
      <c r="K389" s="22">
        <f t="shared" si="29"/>
        <v>0</v>
      </c>
      <c r="L389" s="19">
        <f t="shared" si="27"/>
        <v>740000</v>
      </c>
      <c r="M389" s="19">
        <f t="shared" si="28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6"/>
        <v>0</v>
      </c>
      <c r="H390" s="19">
        <v>0</v>
      </c>
      <c r="I390" s="19">
        <v>0</v>
      </c>
      <c r="J390" s="21" t="s">
        <v>7</v>
      </c>
      <c r="K390" s="22">
        <f t="shared" si="29"/>
        <v>0</v>
      </c>
      <c r="L390" s="19">
        <f t="shared" si="27"/>
        <v>740000</v>
      </c>
      <c r="M390" s="19">
        <f t="shared" si="28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6"/>
        <v>0</v>
      </c>
      <c r="H391" s="19">
        <v>0</v>
      </c>
      <c r="I391" s="19">
        <v>0</v>
      </c>
      <c r="J391" s="21" t="s">
        <v>7</v>
      </c>
      <c r="K391" s="22">
        <f t="shared" si="29"/>
        <v>0</v>
      </c>
      <c r="L391" s="19">
        <f t="shared" si="27"/>
        <v>740000</v>
      </c>
      <c r="M391" s="19">
        <f t="shared" si="28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6"/>
        <v>0</v>
      </c>
      <c r="H392" s="19">
        <v>0</v>
      </c>
      <c r="I392" s="19">
        <v>0</v>
      </c>
      <c r="J392" s="21" t="s">
        <v>7</v>
      </c>
      <c r="K392" s="22">
        <f t="shared" si="29"/>
        <v>0</v>
      </c>
      <c r="L392" s="19">
        <f t="shared" si="27"/>
        <v>740000</v>
      </c>
      <c r="M392" s="19">
        <f t="shared" si="28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6"/>
        <v>0</v>
      </c>
      <c r="H393" s="19">
        <v>0</v>
      </c>
      <c r="I393" s="19">
        <v>0</v>
      </c>
      <c r="J393" s="21" t="s">
        <v>7</v>
      </c>
      <c r="K393" s="22">
        <f t="shared" si="29"/>
        <v>0</v>
      </c>
      <c r="L393" s="19">
        <f t="shared" si="27"/>
        <v>14300000</v>
      </c>
      <c r="M393" s="19">
        <f t="shared" si="28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6"/>
        <v>0</v>
      </c>
      <c r="H394" s="19">
        <v>0</v>
      </c>
      <c r="I394" s="19">
        <v>0</v>
      </c>
      <c r="J394" s="21" t="s">
        <v>7</v>
      </c>
      <c r="K394" s="22">
        <f t="shared" si="29"/>
        <v>0</v>
      </c>
      <c r="L394" s="19">
        <f t="shared" si="27"/>
        <v>9350000</v>
      </c>
      <c r="M394" s="19">
        <f t="shared" si="28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0">E395-F395</f>
        <v>0</v>
      </c>
      <c r="H395" s="19">
        <v>0</v>
      </c>
      <c r="I395" s="19">
        <v>0</v>
      </c>
      <c r="J395" s="21" t="s">
        <v>7</v>
      </c>
      <c r="K395" s="22">
        <f t="shared" si="29"/>
        <v>0</v>
      </c>
      <c r="L395" s="19">
        <f t="shared" ref="L395:L458" si="31">F395+K395</f>
        <v>289370</v>
      </c>
      <c r="M395" s="19">
        <f t="shared" ref="M395:M458" si="32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0"/>
        <v>0</v>
      </c>
      <c r="H396" s="19">
        <v>0</v>
      </c>
      <c r="I396" s="19">
        <v>0</v>
      </c>
      <c r="J396" s="21" t="s">
        <v>7</v>
      </c>
      <c r="K396" s="22">
        <f t="shared" si="29"/>
        <v>0</v>
      </c>
      <c r="L396" s="19">
        <f t="shared" si="31"/>
        <v>14660000</v>
      </c>
      <c r="M396" s="19">
        <f t="shared" si="32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0"/>
        <v>0</v>
      </c>
      <c r="H397" s="19">
        <v>0</v>
      </c>
      <c r="I397" s="19">
        <v>0</v>
      </c>
      <c r="J397" s="21" t="s">
        <v>7</v>
      </c>
      <c r="K397" s="22">
        <f t="shared" si="29"/>
        <v>0</v>
      </c>
      <c r="L397" s="19">
        <f t="shared" si="31"/>
        <v>17930000</v>
      </c>
      <c r="M397" s="19">
        <f t="shared" si="32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0"/>
        <v>0</v>
      </c>
      <c r="H398" s="19">
        <v>0</v>
      </c>
      <c r="I398" s="19">
        <v>0</v>
      </c>
      <c r="J398" s="21" t="s">
        <v>7</v>
      </c>
      <c r="K398" s="22">
        <f t="shared" si="29"/>
        <v>0</v>
      </c>
      <c r="L398" s="19">
        <f t="shared" si="31"/>
        <v>2640000</v>
      </c>
      <c r="M398" s="19">
        <f t="shared" si="32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0"/>
        <v>0</v>
      </c>
      <c r="H399" s="19">
        <v>0</v>
      </c>
      <c r="I399" s="19">
        <v>0</v>
      </c>
      <c r="J399" s="21" t="s">
        <v>7</v>
      </c>
      <c r="K399" s="22">
        <f t="shared" si="29"/>
        <v>0</v>
      </c>
      <c r="L399" s="19">
        <f t="shared" si="31"/>
        <v>359700</v>
      </c>
      <c r="M399" s="19">
        <f t="shared" si="32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1005400</v>
      </c>
      <c r="G400" s="19">
        <f t="shared" si="30"/>
        <v>0</v>
      </c>
      <c r="H400" s="19">
        <v>0</v>
      </c>
      <c r="I400" s="19">
        <v>0</v>
      </c>
      <c r="J400" s="21" t="s">
        <v>7</v>
      </c>
      <c r="K400" s="22">
        <f>G400</f>
        <v>0</v>
      </c>
      <c r="L400" s="19">
        <f t="shared" si="31"/>
        <v>1005400</v>
      </c>
      <c r="M400" s="19">
        <f t="shared" si="32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321720</v>
      </c>
      <c r="G401" s="19">
        <f t="shared" si="30"/>
        <v>0</v>
      </c>
      <c r="H401" s="19">
        <v>0</v>
      </c>
      <c r="I401" s="19">
        <v>0</v>
      </c>
      <c r="J401" s="21" t="s">
        <v>7</v>
      </c>
      <c r="K401" s="22">
        <f t="shared" ref="K401:K431" si="33">G401</f>
        <v>0</v>
      </c>
      <c r="L401" s="19">
        <f t="shared" si="31"/>
        <v>321720</v>
      </c>
      <c r="M401" s="19">
        <f t="shared" si="32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3500000</v>
      </c>
      <c r="G402" s="19">
        <f t="shared" si="30"/>
        <v>0</v>
      </c>
      <c r="H402" s="19">
        <v>0</v>
      </c>
      <c r="I402" s="19">
        <v>0</v>
      </c>
      <c r="J402" s="21" t="s">
        <v>7</v>
      </c>
      <c r="K402" s="22">
        <f t="shared" si="33"/>
        <v>0</v>
      </c>
      <c r="L402" s="19">
        <f t="shared" si="31"/>
        <v>3500000</v>
      </c>
      <c r="M402" s="19">
        <f t="shared" si="32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1790000</v>
      </c>
      <c r="G403" s="19">
        <f t="shared" si="30"/>
        <v>0</v>
      </c>
      <c r="H403" s="19">
        <v>0</v>
      </c>
      <c r="I403" s="19">
        <v>0</v>
      </c>
      <c r="J403" s="21" t="s">
        <v>7</v>
      </c>
      <c r="K403" s="22">
        <f t="shared" si="33"/>
        <v>0</v>
      </c>
      <c r="L403" s="19">
        <f t="shared" si="31"/>
        <v>1790000</v>
      </c>
      <c r="M403" s="19">
        <f t="shared" si="32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5355000</v>
      </c>
      <c r="G404" s="19">
        <f t="shared" si="30"/>
        <v>0</v>
      </c>
      <c r="H404" s="19">
        <v>0</v>
      </c>
      <c r="I404" s="19">
        <v>0</v>
      </c>
      <c r="J404" s="21" t="s">
        <v>7</v>
      </c>
      <c r="K404" s="22">
        <f t="shared" si="33"/>
        <v>0</v>
      </c>
      <c r="L404" s="19">
        <f t="shared" si="31"/>
        <v>5355000</v>
      </c>
      <c r="M404" s="19">
        <f t="shared" si="32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1530000</v>
      </c>
      <c r="G405" s="19">
        <f t="shared" si="30"/>
        <v>0</v>
      </c>
      <c r="H405" s="19">
        <v>0</v>
      </c>
      <c r="I405" s="19">
        <v>0</v>
      </c>
      <c r="J405" s="21" t="s">
        <v>7</v>
      </c>
      <c r="K405" s="22">
        <f t="shared" si="33"/>
        <v>0</v>
      </c>
      <c r="L405" s="19">
        <f t="shared" si="31"/>
        <v>1530000</v>
      </c>
      <c r="M405" s="19">
        <f t="shared" si="32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3060000</v>
      </c>
      <c r="G406" s="19">
        <f t="shared" si="30"/>
        <v>0</v>
      </c>
      <c r="H406" s="19">
        <v>0</v>
      </c>
      <c r="I406" s="19">
        <v>0</v>
      </c>
      <c r="J406" s="21" t="s">
        <v>7</v>
      </c>
      <c r="K406" s="22">
        <f t="shared" si="33"/>
        <v>0</v>
      </c>
      <c r="L406" s="19">
        <f t="shared" si="31"/>
        <v>3060000</v>
      </c>
      <c r="M406" s="19">
        <f t="shared" si="32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765000</v>
      </c>
      <c r="G407" s="19">
        <f t="shared" si="30"/>
        <v>0</v>
      </c>
      <c r="H407" s="19">
        <v>0</v>
      </c>
      <c r="I407" s="19">
        <v>0</v>
      </c>
      <c r="J407" s="21" t="s">
        <v>7</v>
      </c>
      <c r="K407" s="22">
        <f t="shared" si="33"/>
        <v>0</v>
      </c>
      <c r="L407" s="19">
        <f t="shared" si="31"/>
        <v>765000</v>
      </c>
      <c r="M407" s="19">
        <f t="shared" si="32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2295000</v>
      </c>
      <c r="G408" s="19">
        <f t="shared" si="30"/>
        <v>0</v>
      </c>
      <c r="H408" s="19">
        <v>0</v>
      </c>
      <c r="I408" s="19">
        <v>0</v>
      </c>
      <c r="J408" s="21" t="s">
        <v>7</v>
      </c>
      <c r="K408" s="22">
        <f t="shared" si="33"/>
        <v>0</v>
      </c>
      <c r="L408" s="19">
        <f t="shared" si="31"/>
        <v>2295000</v>
      </c>
      <c r="M408" s="19">
        <f t="shared" si="32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2295000</v>
      </c>
      <c r="G409" s="19">
        <f t="shared" si="30"/>
        <v>0</v>
      </c>
      <c r="H409" s="19">
        <v>0</v>
      </c>
      <c r="I409" s="19">
        <v>0</v>
      </c>
      <c r="J409" s="21" t="s">
        <v>7</v>
      </c>
      <c r="K409" s="22">
        <f t="shared" si="33"/>
        <v>0</v>
      </c>
      <c r="L409" s="19">
        <f t="shared" si="31"/>
        <v>2295000</v>
      </c>
      <c r="M409" s="19">
        <f t="shared" si="32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380000</v>
      </c>
      <c r="G410" s="19">
        <f t="shared" si="30"/>
        <v>0</v>
      </c>
      <c r="H410" s="19">
        <v>0</v>
      </c>
      <c r="I410" s="19">
        <v>0</v>
      </c>
      <c r="J410" s="21" t="s">
        <v>7</v>
      </c>
      <c r="K410" s="22">
        <f t="shared" si="33"/>
        <v>0</v>
      </c>
      <c r="L410" s="19">
        <f t="shared" si="31"/>
        <v>380000</v>
      </c>
      <c r="M410" s="19">
        <f t="shared" si="32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240000</v>
      </c>
      <c r="G411" s="19">
        <f t="shared" si="30"/>
        <v>0</v>
      </c>
      <c r="H411" s="19">
        <v>0</v>
      </c>
      <c r="I411" s="19">
        <v>0</v>
      </c>
      <c r="J411" s="21" t="s">
        <v>7</v>
      </c>
      <c r="K411" s="22">
        <f t="shared" si="33"/>
        <v>0</v>
      </c>
      <c r="L411" s="19">
        <f t="shared" si="31"/>
        <v>240000</v>
      </c>
      <c r="M411" s="19">
        <f t="shared" si="32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1404540</v>
      </c>
      <c r="G412" s="19">
        <f t="shared" si="30"/>
        <v>0</v>
      </c>
      <c r="H412" s="19">
        <v>0</v>
      </c>
      <c r="I412" s="19">
        <v>0</v>
      </c>
      <c r="J412" s="21" t="s">
        <v>7</v>
      </c>
      <c r="K412" s="22">
        <f t="shared" si="33"/>
        <v>0</v>
      </c>
      <c r="L412" s="19">
        <f t="shared" si="31"/>
        <v>1404540</v>
      </c>
      <c r="M412" s="19">
        <f t="shared" si="32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331920</v>
      </c>
      <c r="G413" s="19">
        <f t="shared" si="30"/>
        <v>0</v>
      </c>
      <c r="H413" s="19">
        <v>0</v>
      </c>
      <c r="I413" s="19">
        <v>0</v>
      </c>
      <c r="J413" s="21" t="s">
        <v>7</v>
      </c>
      <c r="K413" s="22">
        <f t="shared" si="33"/>
        <v>0</v>
      </c>
      <c r="L413" s="19">
        <f t="shared" si="31"/>
        <v>331920</v>
      </c>
      <c r="M413" s="19">
        <f t="shared" si="32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950000</v>
      </c>
      <c r="G414" s="19">
        <f t="shared" si="30"/>
        <v>0</v>
      </c>
      <c r="H414" s="19">
        <v>0</v>
      </c>
      <c r="I414" s="19">
        <v>0</v>
      </c>
      <c r="J414" s="21" t="s">
        <v>7</v>
      </c>
      <c r="K414" s="22">
        <f t="shared" si="33"/>
        <v>0</v>
      </c>
      <c r="L414" s="19">
        <f t="shared" si="31"/>
        <v>950000</v>
      </c>
      <c r="M414" s="19">
        <f t="shared" si="32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1320000</v>
      </c>
      <c r="G415" s="19">
        <f t="shared" si="30"/>
        <v>0</v>
      </c>
      <c r="H415" s="19">
        <v>0</v>
      </c>
      <c r="I415" s="19">
        <v>0</v>
      </c>
      <c r="J415" s="21" t="s">
        <v>7</v>
      </c>
      <c r="K415" s="22">
        <f t="shared" si="33"/>
        <v>0</v>
      </c>
      <c r="L415" s="19">
        <f t="shared" si="31"/>
        <v>1320000</v>
      </c>
      <c r="M415" s="19">
        <f t="shared" si="32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1500000</v>
      </c>
      <c r="G416" s="19">
        <f t="shared" si="30"/>
        <v>0</v>
      </c>
      <c r="H416" s="19">
        <v>0</v>
      </c>
      <c r="I416" s="19">
        <v>0</v>
      </c>
      <c r="J416" s="21" t="s">
        <v>7</v>
      </c>
      <c r="K416" s="22">
        <f t="shared" si="33"/>
        <v>0</v>
      </c>
      <c r="L416" s="19">
        <f t="shared" si="31"/>
        <v>1500000</v>
      </c>
      <c r="M416" s="19">
        <f t="shared" si="32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1150000</v>
      </c>
      <c r="G417" s="19">
        <f t="shared" si="30"/>
        <v>0</v>
      </c>
      <c r="H417" s="19">
        <v>0</v>
      </c>
      <c r="I417" s="19">
        <v>0</v>
      </c>
      <c r="J417" s="21" t="s">
        <v>7</v>
      </c>
      <c r="K417" s="22">
        <f t="shared" si="33"/>
        <v>0</v>
      </c>
      <c r="L417" s="19">
        <f t="shared" si="31"/>
        <v>1150000</v>
      </c>
      <c r="M417" s="19">
        <f t="shared" si="32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2835000</v>
      </c>
      <c r="G418" s="19">
        <f t="shared" si="30"/>
        <v>0</v>
      </c>
      <c r="H418" s="19">
        <v>0</v>
      </c>
      <c r="I418" s="19">
        <v>0</v>
      </c>
      <c r="J418" s="21" t="s">
        <v>7</v>
      </c>
      <c r="K418" s="22">
        <f t="shared" si="33"/>
        <v>0</v>
      </c>
      <c r="L418" s="19">
        <f t="shared" si="31"/>
        <v>2835000</v>
      </c>
      <c r="M418" s="19">
        <f t="shared" si="32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550000</v>
      </c>
      <c r="G419" s="19">
        <f t="shared" si="30"/>
        <v>0</v>
      </c>
      <c r="H419" s="19">
        <v>0</v>
      </c>
      <c r="I419" s="19">
        <v>0</v>
      </c>
      <c r="J419" s="21" t="s">
        <v>7</v>
      </c>
      <c r="K419" s="22">
        <f t="shared" si="33"/>
        <v>0</v>
      </c>
      <c r="L419" s="19">
        <f t="shared" si="31"/>
        <v>550000</v>
      </c>
      <c r="M419" s="19">
        <f t="shared" si="32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800000</v>
      </c>
      <c r="G420" s="19">
        <f t="shared" si="30"/>
        <v>0</v>
      </c>
      <c r="H420" s="19">
        <v>0</v>
      </c>
      <c r="I420" s="19">
        <v>0</v>
      </c>
      <c r="J420" s="21" t="s">
        <v>7</v>
      </c>
      <c r="K420" s="22">
        <f t="shared" si="33"/>
        <v>0</v>
      </c>
      <c r="L420" s="19">
        <f t="shared" si="31"/>
        <v>800000</v>
      </c>
      <c r="M420" s="19">
        <f t="shared" si="32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8991200</v>
      </c>
      <c r="G421" s="19">
        <f t="shared" si="30"/>
        <v>0</v>
      </c>
      <c r="H421" s="19">
        <v>0</v>
      </c>
      <c r="I421" s="19">
        <v>0</v>
      </c>
      <c r="J421" s="21" t="s">
        <v>7</v>
      </c>
      <c r="K421" s="22">
        <f t="shared" si="33"/>
        <v>0</v>
      </c>
      <c r="L421" s="19">
        <f t="shared" si="31"/>
        <v>8991200</v>
      </c>
      <c r="M421" s="19">
        <f t="shared" si="32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700000</v>
      </c>
      <c r="G422" s="19">
        <f t="shared" si="30"/>
        <v>0</v>
      </c>
      <c r="H422" s="19">
        <v>0</v>
      </c>
      <c r="I422" s="19">
        <v>0</v>
      </c>
      <c r="J422" s="21" t="s">
        <v>7</v>
      </c>
      <c r="K422" s="22">
        <f t="shared" si="33"/>
        <v>0</v>
      </c>
      <c r="L422" s="19">
        <f t="shared" si="31"/>
        <v>700000</v>
      </c>
      <c r="M422" s="19">
        <f t="shared" si="32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1750000</v>
      </c>
      <c r="G423" s="19">
        <f t="shared" si="30"/>
        <v>0</v>
      </c>
      <c r="H423" s="19">
        <v>0</v>
      </c>
      <c r="I423" s="19">
        <v>0</v>
      </c>
      <c r="J423" s="21" t="s">
        <v>7</v>
      </c>
      <c r="K423" s="22">
        <f t="shared" si="33"/>
        <v>0</v>
      </c>
      <c r="L423" s="19">
        <f t="shared" si="31"/>
        <v>1750000</v>
      </c>
      <c r="M423" s="19">
        <f t="shared" si="32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38211840</v>
      </c>
      <c r="G424" s="19">
        <f t="shared" si="30"/>
        <v>0</v>
      </c>
      <c r="H424" s="19">
        <v>0</v>
      </c>
      <c r="I424" s="19">
        <v>0</v>
      </c>
      <c r="J424" s="21" t="s">
        <v>7</v>
      </c>
      <c r="K424" s="22">
        <f t="shared" si="33"/>
        <v>0</v>
      </c>
      <c r="L424" s="19">
        <f t="shared" si="31"/>
        <v>38211840</v>
      </c>
      <c r="M424" s="19">
        <f t="shared" si="32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11941200</v>
      </c>
      <c r="G425" s="19">
        <f t="shared" si="30"/>
        <v>0</v>
      </c>
      <c r="H425" s="19">
        <v>0</v>
      </c>
      <c r="I425" s="19">
        <v>0</v>
      </c>
      <c r="J425" s="21" t="s">
        <v>7</v>
      </c>
      <c r="K425" s="22">
        <f t="shared" si="33"/>
        <v>0</v>
      </c>
      <c r="L425" s="19">
        <f t="shared" si="31"/>
        <v>11941200</v>
      </c>
      <c r="M425" s="19">
        <f t="shared" si="32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2388240</v>
      </c>
      <c r="G426" s="19">
        <f t="shared" si="30"/>
        <v>0</v>
      </c>
      <c r="H426" s="19">
        <v>0</v>
      </c>
      <c r="I426" s="19">
        <v>0</v>
      </c>
      <c r="J426" s="21" t="s">
        <v>7</v>
      </c>
      <c r="K426" s="22">
        <f t="shared" si="33"/>
        <v>0</v>
      </c>
      <c r="L426" s="19">
        <f t="shared" si="31"/>
        <v>2388240</v>
      </c>
      <c r="M426" s="19">
        <f t="shared" si="32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4300000</v>
      </c>
      <c r="G427" s="19">
        <f t="shared" si="30"/>
        <v>0</v>
      </c>
      <c r="H427" s="19">
        <v>0</v>
      </c>
      <c r="I427" s="19">
        <v>0</v>
      </c>
      <c r="J427" s="21" t="s">
        <v>7</v>
      </c>
      <c r="K427" s="22">
        <f t="shared" si="33"/>
        <v>0</v>
      </c>
      <c r="L427" s="19">
        <f t="shared" si="31"/>
        <v>4300000</v>
      </c>
      <c r="M427" s="19">
        <f t="shared" si="32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16711100</v>
      </c>
      <c r="G428" s="19">
        <f t="shared" si="30"/>
        <v>0</v>
      </c>
      <c r="H428" s="19">
        <v>0</v>
      </c>
      <c r="I428" s="19">
        <v>0</v>
      </c>
      <c r="J428" s="21" t="s">
        <v>7</v>
      </c>
      <c r="K428" s="22">
        <f t="shared" si="33"/>
        <v>0</v>
      </c>
      <c r="L428" s="19">
        <f t="shared" si="31"/>
        <v>16711100</v>
      </c>
      <c r="M428" s="19">
        <f t="shared" si="32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16711100</v>
      </c>
      <c r="G429" s="19">
        <f t="shared" si="30"/>
        <v>0</v>
      </c>
      <c r="H429" s="19">
        <v>0</v>
      </c>
      <c r="I429" s="19">
        <v>0</v>
      </c>
      <c r="J429" s="21" t="s">
        <v>7</v>
      </c>
      <c r="K429" s="22">
        <f t="shared" si="33"/>
        <v>0</v>
      </c>
      <c r="L429" s="19">
        <f t="shared" si="31"/>
        <v>16711100</v>
      </c>
      <c r="M429" s="19">
        <f t="shared" si="32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3762000</v>
      </c>
      <c r="G430" s="19">
        <f t="shared" si="30"/>
        <v>0</v>
      </c>
      <c r="H430" s="19">
        <v>0</v>
      </c>
      <c r="I430" s="19">
        <v>0</v>
      </c>
      <c r="J430" s="21" t="s">
        <v>7</v>
      </c>
      <c r="K430" s="22">
        <f t="shared" si="33"/>
        <v>0</v>
      </c>
      <c r="L430" s="19">
        <f t="shared" si="31"/>
        <v>3762000</v>
      </c>
      <c r="M430" s="19">
        <f t="shared" si="32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3347300</v>
      </c>
      <c r="G431" s="19">
        <f t="shared" si="30"/>
        <v>0</v>
      </c>
      <c r="H431" s="19">
        <v>0</v>
      </c>
      <c r="I431" s="19">
        <v>0</v>
      </c>
      <c r="J431" s="21" t="s">
        <v>7</v>
      </c>
      <c r="K431" s="22">
        <f t="shared" si="33"/>
        <v>0</v>
      </c>
      <c r="L431" s="19">
        <f t="shared" si="31"/>
        <v>3347300</v>
      </c>
      <c r="M431" s="19">
        <f t="shared" si="32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921624</v>
      </c>
      <c r="G432" s="19">
        <f t="shared" si="30"/>
        <v>48376</v>
      </c>
      <c r="H432" s="19">
        <v>0</v>
      </c>
      <c r="I432" s="19">
        <v>0</v>
      </c>
      <c r="J432" s="21" t="s">
        <v>7</v>
      </c>
      <c r="K432" s="22">
        <f>G432</f>
        <v>48376</v>
      </c>
      <c r="L432" s="19">
        <f t="shared" si="31"/>
        <v>970000</v>
      </c>
      <c r="M432" s="19">
        <f t="shared" si="32"/>
        <v>0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1235166</v>
      </c>
      <c r="G433" s="19">
        <f t="shared" si="30"/>
        <v>64834</v>
      </c>
      <c r="H433" s="19">
        <v>0</v>
      </c>
      <c r="I433" s="19">
        <v>0</v>
      </c>
      <c r="J433" s="21" t="s">
        <v>7</v>
      </c>
      <c r="K433" s="22">
        <f t="shared" ref="K433:K457" si="34">G433</f>
        <v>64834</v>
      </c>
      <c r="L433" s="19">
        <f t="shared" si="31"/>
        <v>1300000</v>
      </c>
      <c r="M433" s="19">
        <f t="shared" si="32"/>
        <v>0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4308210</v>
      </c>
      <c r="G434" s="19">
        <f t="shared" si="30"/>
        <v>226140</v>
      </c>
      <c r="H434" s="19">
        <v>0</v>
      </c>
      <c r="I434" s="19">
        <v>0</v>
      </c>
      <c r="J434" s="21" t="s">
        <v>7</v>
      </c>
      <c r="K434" s="22">
        <f t="shared" si="34"/>
        <v>226140</v>
      </c>
      <c r="L434" s="19">
        <f t="shared" si="31"/>
        <v>4534350</v>
      </c>
      <c r="M434" s="19">
        <f t="shared" si="32"/>
        <v>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2194795</v>
      </c>
      <c r="G435" s="19">
        <f t="shared" si="30"/>
        <v>115205</v>
      </c>
      <c r="H435" s="19">
        <v>0</v>
      </c>
      <c r="I435" s="19">
        <v>0</v>
      </c>
      <c r="J435" s="21" t="s">
        <v>7</v>
      </c>
      <c r="K435" s="22">
        <f t="shared" si="34"/>
        <v>115205</v>
      </c>
      <c r="L435" s="19">
        <f t="shared" si="31"/>
        <v>2310000</v>
      </c>
      <c r="M435" s="19">
        <f t="shared" si="32"/>
        <v>0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757251</v>
      </c>
      <c r="G436" s="19">
        <f t="shared" si="30"/>
        <v>39749</v>
      </c>
      <c r="H436" s="19">
        <v>0</v>
      </c>
      <c r="I436" s="19">
        <v>0</v>
      </c>
      <c r="J436" s="21" t="s">
        <v>7</v>
      </c>
      <c r="K436" s="22">
        <f t="shared" si="34"/>
        <v>39749</v>
      </c>
      <c r="L436" s="19">
        <f t="shared" si="31"/>
        <v>797000</v>
      </c>
      <c r="M436" s="19">
        <f t="shared" si="32"/>
        <v>0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1073644</v>
      </c>
      <c r="G437" s="19">
        <f t="shared" si="30"/>
        <v>56356</v>
      </c>
      <c r="H437" s="19">
        <v>0</v>
      </c>
      <c r="I437" s="19">
        <v>0</v>
      </c>
      <c r="J437" s="21" t="s">
        <v>7</v>
      </c>
      <c r="K437" s="22">
        <f t="shared" si="34"/>
        <v>56356</v>
      </c>
      <c r="L437" s="19">
        <f t="shared" si="31"/>
        <v>1130000</v>
      </c>
      <c r="M437" s="19">
        <f t="shared" si="32"/>
        <v>0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617583</v>
      </c>
      <c r="G438" s="19">
        <f t="shared" si="30"/>
        <v>32417</v>
      </c>
      <c r="H438" s="19">
        <v>0</v>
      </c>
      <c r="I438" s="19">
        <v>0</v>
      </c>
      <c r="J438" s="21" t="s">
        <v>7</v>
      </c>
      <c r="K438" s="22">
        <f t="shared" si="34"/>
        <v>32417</v>
      </c>
      <c r="L438" s="19">
        <f t="shared" si="31"/>
        <v>650000</v>
      </c>
      <c r="M438" s="19">
        <f t="shared" si="32"/>
        <v>0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1739113</v>
      </c>
      <c r="G439" s="19">
        <f t="shared" si="30"/>
        <v>91287</v>
      </c>
      <c r="H439" s="19">
        <v>0</v>
      </c>
      <c r="I439" s="19">
        <v>0</v>
      </c>
      <c r="J439" s="21" t="s">
        <v>7</v>
      </c>
      <c r="K439" s="22">
        <f t="shared" si="34"/>
        <v>91287</v>
      </c>
      <c r="L439" s="19">
        <f t="shared" si="31"/>
        <v>1830400</v>
      </c>
      <c r="M439" s="19">
        <f t="shared" si="32"/>
        <v>0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6318347</v>
      </c>
      <c r="G440" s="19">
        <f t="shared" si="30"/>
        <v>331653</v>
      </c>
      <c r="H440" s="19">
        <v>0</v>
      </c>
      <c r="I440" s="19">
        <v>0</v>
      </c>
      <c r="J440" s="21" t="s">
        <v>7</v>
      </c>
      <c r="K440" s="22">
        <f t="shared" si="34"/>
        <v>331653</v>
      </c>
      <c r="L440" s="19">
        <f t="shared" si="31"/>
        <v>6650000</v>
      </c>
      <c r="M440" s="19">
        <f t="shared" si="32"/>
        <v>0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1066043</v>
      </c>
      <c r="G441" s="19">
        <f t="shared" si="30"/>
        <v>55957</v>
      </c>
      <c r="H441" s="19">
        <v>0</v>
      </c>
      <c r="I441" s="19">
        <v>0</v>
      </c>
      <c r="J441" s="21" t="s">
        <v>7</v>
      </c>
      <c r="K441" s="22">
        <f t="shared" si="34"/>
        <v>55957</v>
      </c>
      <c r="L441" s="19">
        <f t="shared" si="31"/>
        <v>1122000</v>
      </c>
      <c r="M441" s="19">
        <f t="shared" si="32"/>
        <v>0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513069</v>
      </c>
      <c r="G442" s="19">
        <f t="shared" si="30"/>
        <v>26931</v>
      </c>
      <c r="H442" s="19">
        <v>0</v>
      </c>
      <c r="I442" s="19">
        <v>0</v>
      </c>
      <c r="J442" s="21" t="s">
        <v>7</v>
      </c>
      <c r="K442" s="22">
        <f t="shared" si="34"/>
        <v>26931</v>
      </c>
      <c r="L442" s="19">
        <f t="shared" si="31"/>
        <v>540000</v>
      </c>
      <c r="M442" s="19">
        <f t="shared" si="32"/>
        <v>0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6318347</v>
      </c>
      <c r="G443" s="19">
        <f t="shared" si="30"/>
        <v>331653</v>
      </c>
      <c r="H443" s="19">
        <v>0</v>
      </c>
      <c r="I443" s="19">
        <v>0</v>
      </c>
      <c r="J443" s="21" t="s">
        <v>7</v>
      </c>
      <c r="K443" s="22">
        <f t="shared" si="34"/>
        <v>331653</v>
      </c>
      <c r="L443" s="19">
        <f t="shared" si="31"/>
        <v>6650000</v>
      </c>
      <c r="M443" s="19">
        <f t="shared" si="32"/>
        <v>0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228031</v>
      </c>
      <c r="G444" s="19">
        <f t="shared" si="30"/>
        <v>11969</v>
      </c>
      <c r="H444" s="19">
        <v>0</v>
      </c>
      <c r="I444" s="19">
        <v>0</v>
      </c>
      <c r="J444" s="21" t="s">
        <v>7</v>
      </c>
      <c r="K444" s="22">
        <f t="shared" si="34"/>
        <v>11969</v>
      </c>
      <c r="L444" s="19">
        <f t="shared" si="31"/>
        <v>240000</v>
      </c>
      <c r="M444" s="19">
        <f t="shared" si="32"/>
        <v>0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6318347</v>
      </c>
      <c r="G445" s="19">
        <f t="shared" si="30"/>
        <v>331653</v>
      </c>
      <c r="H445" s="19">
        <v>0</v>
      </c>
      <c r="I445" s="19">
        <v>0</v>
      </c>
      <c r="J445" s="21" t="s">
        <v>7</v>
      </c>
      <c r="K445" s="22">
        <f t="shared" si="34"/>
        <v>331653</v>
      </c>
      <c r="L445" s="19">
        <f t="shared" si="31"/>
        <v>6650000</v>
      </c>
      <c r="M445" s="19">
        <f t="shared" si="32"/>
        <v>0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18855741</v>
      </c>
      <c r="G446" s="19">
        <f t="shared" si="30"/>
        <v>974259</v>
      </c>
      <c r="H446" s="19">
        <v>0</v>
      </c>
      <c r="I446" s="19">
        <v>0</v>
      </c>
      <c r="J446" s="21" t="s">
        <v>7</v>
      </c>
      <c r="K446" s="22">
        <f t="shared" si="34"/>
        <v>974259</v>
      </c>
      <c r="L446" s="19">
        <f t="shared" si="31"/>
        <v>19830000</v>
      </c>
      <c r="M446" s="19">
        <f t="shared" si="32"/>
        <v>0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15739184</v>
      </c>
      <c r="G447" s="19">
        <f t="shared" si="30"/>
        <v>826156</v>
      </c>
      <c r="H447" s="19">
        <v>0</v>
      </c>
      <c r="I447" s="19">
        <v>0</v>
      </c>
      <c r="J447" s="21" t="s">
        <v>7</v>
      </c>
      <c r="K447" s="22">
        <f t="shared" si="34"/>
        <v>826156</v>
      </c>
      <c r="L447" s="19">
        <f t="shared" si="31"/>
        <v>16565340</v>
      </c>
      <c r="M447" s="19">
        <f t="shared" si="32"/>
        <v>0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1253275</v>
      </c>
      <c r="G448" s="19">
        <f t="shared" si="30"/>
        <v>65785</v>
      </c>
      <c r="H448" s="19">
        <v>0</v>
      </c>
      <c r="I448" s="19">
        <v>0</v>
      </c>
      <c r="J448" s="21" t="s">
        <v>7</v>
      </c>
      <c r="K448" s="22">
        <f t="shared" si="34"/>
        <v>65785</v>
      </c>
      <c r="L448" s="19">
        <f t="shared" si="31"/>
        <v>1319060</v>
      </c>
      <c r="M448" s="19">
        <f t="shared" si="32"/>
        <v>0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1268033</v>
      </c>
      <c r="G449" s="19">
        <f t="shared" si="30"/>
        <v>95967</v>
      </c>
      <c r="H449" s="19">
        <v>0</v>
      </c>
      <c r="I449" s="19">
        <v>0</v>
      </c>
      <c r="J449" s="21" t="s">
        <v>7</v>
      </c>
      <c r="K449" s="22">
        <f t="shared" si="34"/>
        <v>95967</v>
      </c>
      <c r="L449" s="19">
        <f t="shared" si="31"/>
        <v>1364000</v>
      </c>
      <c r="M449" s="19">
        <f t="shared" si="32"/>
        <v>0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204521</v>
      </c>
      <c r="G450" s="19">
        <f t="shared" si="30"/>
        <v>15479</v>
      </c>
      <c r="H450" s="19">
        <v>0</v>
      </c>
      <c r="I450" s="19">
        <v>0</v>
      </c>
      <c r="J450" s="21" t="s">
        <v>7</v>
      </c>
      <c r="K450" s="22">
        <f t="shared" si="34"/>
        <v>15479</v>
      </c>
      <c r="L450" s="19">
        <f t="shared" si="31"/>
        <v>220000</v>
      </c>
      <c r="M450" s="19">
        <f t="shared" si="32"/>
        <v>0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613564</v>
      </c>
      <c r="G451" s="19">
        <f t="shared" si="30"/>
        <v>46436</v>
      </c>
      <c r="H451" s="19">
        <v>0</v>
      </c>
      <c r="I451" s="19">
        <v>0</v>
      </c>
      <c r="J451" s="21" t="s">
        <v>7</v>
      </c>
      <c r="K451" s="22">
        <f t="shared" si="34"/>
        <v>46436</v>
      </c>
      <c r="L451" s="19">
        <f t="shared" si="31"/>
        <v>660000</v>
      </c>
      <c r="M451" s="19">
        <f t="shared" si="32"/>
        <v>0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613564</v>
      </c>
      <c r="G452" s="19">
        <f t="shared" si="30"/>
        <v>46436</v>
      </c>
      <c r="H452" s="19">
        <v>0</v>
      </c>
      <c r="I452" s="19">
        <v>0</v>
      </c>
      <c r="J452" s="21" t="s">
        <v>7</v>
      </c>
      <c r="K452" s="22">
        <f t="shared" si="34"/>
        <v>46436</v>
      </c>
      <c r="L452" s="19">
        <f t="shared" si="31"/>
        <v>660000</v>
      </c>
      <c r="M452" s="19">
        <f t="shared" si="32"/>
        <v>0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1533910</v>
      </c>
      <c r="G453" s="19">
        <f t="shared" si="30"/>
        <v>116090</v>
      </c>
      <c r="H453" s="19">
        <v>0</v>
      </c>
      <c r="I453" s="19">
        <v>0</v>
      </c>
      <c r="J453" s="21" t="s">
        <v>7</v>
      </c>
      <c r="K453" s="22">
        <f t="shared" si="34"/>
        <v>116090</v>
      </c>
      <c r="L453" s="19">
        <f t="shared" si="31"/>
        <v>1650000</v>
      </c>
      <c r="M453" s="19">
        <f t="shared" si="32"/>
        <v>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91012</v>
      </c>
      <c r="G454" s="19">
        <f t="shared" si="30"/>
        <v>6888</v>
      </c>
      <c r="H454" s="19">
        <v>0</v>
      </c>
      <c r="I454" s="19">
        <v>0</v>
      </c>
      <c r="J454" s="21" t="s">
        <v>7</v>
      </c>
      <c r="K454" s="22">
        <f t="shared" si="34"/>
        <v>6888</v>
      </c>
      <c r="L454" s="19">
        <f t="shared" si="31"/>
        <v>97900</v>
      </c>
      <c r="M454" s="19">
        <f t="shared" si="32"/>
        <v>0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157295</v>
      </c>
      <c r="G455" s="19">
        <f t="shared" si="30"/>
        <v>11905</v>
      </c>
      <c r="H455" s="19">
        <v>0</v>
      </c>
      <c r="I455" s="19">
        <v>0</v>
      </c>
      <c r="J455" s="21" t="s">
        <v>7</v>
      </c>
      <c r="K455" s="22">
        <f t="shared" si="34"/>
        <v>11905</v>
      </c>
      <c r="L455" s="19">
        <f t="shared" si="31"/>
        <v>169200</v>
      </c>
      <c r="M455" s="19">
        <f t="shared" si="32"/>
        <v>0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291443</v>
      </c>
      <c r="G456" s="19">
        <f t="shared" si="30"/>
        <v>22057</v>
      </c>
      <c r="H456" s="19">
        <v>0</v>
      </c>
      <c r="I456" s="19">
        <v>0</v>
      </c>
      <c r="J456" s="21" t="s">
        <v>7</v>
      </c>
      <c r="K456" s="22">
        <f t="shared" si="34"/>
        <v>22057</v>
      </c>
      <c r="L456" s="19">
        <f t="shared" si="31"/>
        <v>313500</v>
      </c>
      <c r="M456" s="19">
        <f t="shared" si="32"/>
        <v>0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52153</v>
      </c>
      <c r="G457" s="19">
        <f t="shared" si="30"/>
        <v>3947</v>
      </c>
      <c r="H457" s="19">
        <v>0</v>
      </c>
      <c r="I457" s="19">
        <v>0</v>
      </c>
      <c r="J457" s="21" t="s">
        <v>7</v>
      </c>
      <c r="K457" s="22">
        <f t="shared" si="34"/>
        <v>3947</v>
      </c>
      <c r="L457" s="19">
        <f t="shared" si="31"/>
        <v>56100</v>
      </c>
      <c r="M457" s="19">
        <f t="shared" si="32"/>
        <v>0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1620119</v>
      </c>
      <c r="G458" s="19">
        <f t="shared" si="30"/>
        <v>161881</v>
      </c>
      <c r="H458" s="19">
        <v>0</v>
      </c>
      <c r="I458" s="19">
        <v>0</v>
      </c>
      <c r="J458" s="21" t="s">
        <v>7</v>
      </c>
      <c r="K458" s="22">
        <f t="shared" ref="K458:K495" si="35">ROUND((G458)*0.451,0)</f>
        <v>73008</v>
      </c>
      <c r="L458" s="19">
        <f t="shared" si="31"/>
        <v>1693127</v>
      </c>
      <c r="M458" s="19">
        <f t="shared" si="32"/>
        <v>88873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802595</v>
      </c>
      <c r="G459" s="19">
        <f t="shared" ref="G459:G522" si="36">E459-F459</f>
        <v>86275</v>
      </c>
      <c r="H459" s="19">
        <v>0</v>
      </c>
      <c r="I459" s="19">
        <v>0</v>
      </c>
      <c r="J459" s="21" t="s">
        <v>7</v>
      </c>
      <c r="K459" s="22">
        <f t="shared" si="35"/>
        <v>38910</v>
      </c>
      <c r="L459" s="19">
        <f t="shared" ref="L459:L522" si="37">F459+K459</f>
        <v>841505</v>
      </c>
      <c r="M459" s="19">
        <f t="shared" ref="M459:M522" si="38">E459-L459</f>
        <v>47365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9894401</v>
      </c>
      <c r="G460" s="19">
        <f t="shared" si="36"/>
        <v>1063599</v>
      </c>
      <c r="H460" s="19">
        <v>0</v>
      </c>
      <c r="I460" s="19">
        <v>0</v>
      </c>
      <c r="J460" s="21" t="s">
        <v>7</v>
      </c>
      <c r="K460" s="22">
        <f t="shared" si="35"/>
        <v>479683</v>
      </c>
      <c r="L460" s="19">
        <f t="shared" si="37"/>
        <v>10374084</v>
      </c>
      <c r="M460" s="19">
        <f t="shared" si="38"/>
        <v>583916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11769804</v>
      </c>
      <c r="G461" s="19">
        <f t="shared" si="36"/>
        <v>1265196</v>
      </c>
      <c r="H461" s="19">
        <v>0</v>
      </c>
      <c r="I461" s="19">
        <v>0</v>
      </c>
      <c r="J461" s="21" t="s">
        <v>7</v>
      </c>
      <c r="K461" s="22">
        <f t="shared" si="35"/>
        <v>570603</v>
      </c>
      <c r="L461" s="19">
        <f t="shared" si="37"/>
        <v>12340407</v>
      </c>
      <c r="M461" s="19">
        <f t="shared" si="38"/>
        <v>694593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8415233</v>
      </c>
      <c r="G462" s="19">
        <f t="shared" si="36"/>
        <v>1034767</v>
      </c>
      <c r="H462" s="19">
        <v>0</v>
      </c>
      <c r="I462" s="19">
        <v>0</v>
      </c>
      <c r="J462" s="21" t="s">
        <v>7</v>
      </c>
      <c r="K462" s="22">
        <f t="shared" si="35"/>
        <v>466680</v>
      </c>
      <c r="L462" s="19">
        <f t="shared" si="37"/>
        <v>8881913</v>
      </c>
      <c r="M462" s="19">
        <f t="shared" si="38"/>
        <v>568087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30020616</v>
      </c>
      <c r="G463" s="19">
        <f t="shared" si="36"/>
        <v>3691444</v>
      </c>
      <c r="H463" s="19">
        <v>0</v>
      </c>
      <c r="I463" s="19">
        <v>0</v>
      </c>
      <c r="J463" s="21" t="s">
        <v>7</v>
      </c>
      <c r="K463" s="22">
        <f t="shared" si="35"/>
        <v>1664841</v>
      </c>
      <c r="L463" s="19">
        <f t="shared" si="37"/>
        <v>31685457</v>
      </c>
      <c r="M463" s="19">
        <f t="shared" si="38"/>
        <v>2026603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527195</v>
      </c>
      <c r="G464" s="19">
        <f t="shared" si="36"/>
        <v>64825</v>
      </c>
      <c r="H464" s="19">
        <v>0</v>
      </c>
      <c r="I464" s="19">
        <v>0</v>
      </c>
      <c r="J464" s="21" t="s">
        <v>7</v>
      </c>
      <c r="K464" s="22">
        <f t="shared" si="35"/>
        <v>29236</v>
      </c>
      <c r="L464" s="19">
        <f t="shared" si="37"/>
        <v>556431</v>
      </c>
      <c r="M464" s="19">
        <f t="shared" si="38"/>
        <v>35589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8415233</v>
      </c>
      <c r="G465" s="19">
        <f t="shared" si="36"/>
        <v>1034767</v>
      </c>
      <c r="H465" s="19">
        <v>0</v>
      </c>
      <c r="I465" s="19">
        <v>0</v>
      </c>
      <c r="J465" s="21" t="s">
        <v>7</v>
      </c>
      <c r="K465" s="22">
        <f t="shared" si="35"/>
        <v>466680</v>
      </c>
      <c r="L465" s="19">
        <f t="shared" si="37"/>
        <v>8881913</v>
      </c>
      <c r="M465" s="19">
        <f t="shared" si="38"/>
        <v>568087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8842673</v>
      </c>
      <c r="G466" s="19">
        <f t="shared" si="36"/>
        <v>1087327</v>
      </c>
      <c r="H466" s="19">
        <v>0</v>
      </c>
      <c r="I466" s="19">
        <v>0</v>
      </c>
      <c r="J466" s="21" t="s">
        <v>7</v>
      </c>
      <c r="K466" s="22">
        <f t="shared" si="35"/>
        <v>490384</v>
      </c>
      <c r="L466" s="19">
        <f t="shared" si="37"/>
        <v>9333057</v>
      </c>
      <c r="M466" s="19">
        <f t="shared" si="38"/>
        <v>596943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8544328</v>
      </c>
      <c r="G467" s="19">
        <f t="shared" si="36"/>
        <v>1050642</v>
      </c>
      <c r="H467" s="19">
        <v>0</v>
      </c>
      <c r="I467" s="19">
        <v>0</v>
      </c>
      <c r="J467" s="21" t="s">
        <v>7</v>
      </c>
      <c r="K467" s="22">
        <f t="shared" si="35"/>
        <v>473840</v>
      </c>
      <c r="L467" s="19">
        <f t="shared" si="37"/>
        <v>9018168</v>
      </c>
      <c r="M467" s="19">
        <f t="shared" si="38"/>
        <v>576802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8415233</v>
      </c>
      <c r="G468" s="19">
        <f t="shared" si="36"/>
        <v>1034767</v>
      </c>
      <c r="H468" s="19">
        <v>0</v>
      </c>
      <c r="I468" s="19">
        <v>0</v>
      </c>
      <c r="J468" s="21" t="s">
        <v>7</v>
      </c>
      <c r="K468" s="22">
        <f t="shared" si="35"/>
        <v>466680</v>
      </c>
      <c r="L468" s="19">
        <f t="shared" si="37"/>
        <v>8881913</v>
      </c>
      <c r="M468" s="19">
        <f t="shared" si="38"/>
        <v>568087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3515697</v>
      </c>
      <c r="G469" s="19">
        <f t="shared" si="36"/>
        <v>432303</v>
      </c>
      <c r="H469" s="19">
        <v>0</v>
      </c>
      <c r="I469" s="19">
        <v>0</v>
      </c>
      <c r="J469" s="21" t="s">
        <v>7</v>
      </c>
      <c r="K469" s="22">
        <f t="shared" si="35"/>
        <v>194969</v>
      </c>
      <c r="L469" s="19">
        <f t="shared" si="37"/>
        <v>3710666</v>
      </c>
      <c r="M469" s="19">
        <f t="shared" si="38"/>
        <v>237334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1656331</v>
      </c>
      <c r="G470" s="19">
        <f t="shared" si="36"/>
        <v>203669</v>
      </c>
      <c r="H470" s="19">
        <v>0</v>
      </c>
      <c r="I470" s="19">
        <v>0</v>
      </c>
      <c r="J470" s="21" t="s">
        <v>7</v>
      </c>
      <c r="K470" s="22">
        <f t="shared" si="35"/>
        <v>91855</v>
      </c>
      <c r="L470" s="19">
        <f t="shared" si="37"/>
        <v>1748186</v>
      </c>
      <c r="M470" s="19">
        <f t="shared" si="38"/>
        <v>111814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868238</v>
      </c>
      <c r="G471" s="19">
        <f t="shared" si="36"/>
        <v>106762</v>
      </c>
      <c r="H471" s="19">
        <v>0</v>
      </c>
      <c r="I471" s="19">
        <v>0</v>
      </c>
      <c r="J471" s="21" t="s">
        <v>7</v>
      </c>
      <c r="K471" s="22">
        <f t="shared" si="35"/>
        <v>48150</v>
      </c>
      <c r="L471" s="19">
        <f t="shared" si="37"/>
        <v>916388</v>
      </c>
      <c r="M471" s="19">
        <f t="shared" si="38"/>
        <v>58612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5927147</v>
      </c>
      <c r="G472" s="19">
        <f t="shared" si="36"/>
        <v>728823</v>
      </c>
      <c r="H472" s="19">
        <v>0</v>
      </c>
      <c r="I472" s="19">
        <v>0</v>
      </c>
      <c r="J472" s="21" t="s">
        <v>7</v>
      </c>
      <c r="K472" s="22">
        <f t="shared" si="35"/>
        <v>328699</v>
      </c>
      <c r="L472" s="19">
        <f t="shared" si="37"/>
        <v>6255846</v>
      </c>
      <c r="M472" s="19">
        <f t="shared" si="38"/>
        <v>400124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1068601</v>
      </c>
      <c r="G473" s="19">
        <f t="shared" si="36"/>
        <v>131399</v>
      </c>
      <c r="H473" s="19">
        <v>0</v>
      </c>
      <c r="I473" s="19">
        <v>0</v>
      </c>
      <c r="J473" s="21" t="s">
        <v>7</v>
      </c>
      <c r="K473" s="22">
        <f t="shared" si="35"/>
        <v>59261</v>
      </c>
      <c r="L473" s="19">
        <f t="shared" si="37"/>
        <v>1127862</v>
      </c>
      <c r="M473" s="19">
        <f t="shared" si="38"/>
        <v>72138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352638</v>
      </c>
      <c r="G474" s="19">
        <f t="shared" si="36"/>
        <v>43362</v>
      </c>
      <c r="H474" s="19">
        <v>0</v>
      </c>
      <c r="I474" s="19">
        <v>0</v>
      </c>
      <c r="J474" s="21" t="s">
        <v>7</v>
      </c>
      <c r="K474" s="22">
        <f t="shared" si="35"/>
        <v>19556</v>
      </c>
      <c r="L474" s="19">
        <f t="shared" si="37"/>
        <v>372194</v>
      </c>
      <c r="M474" s="19">
        <f t="shared" si="38"/>
        <v>23806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8081295</v>
      </c>
      <c r="G475" s="19">
        <f t="shared" si="36"/>
        <v>993705</v>
      </c>
      <c r="H475" s="19">
        <v>0</v>
      </c>
      <c r="I475" s="19">
        <v>0</v>
      </c>
      <c r="J475" s="21" t="s">
        <v>7</v>
      </c>
      <c r="K475" s="22">
        <f t="shared" si="35"/>
        <v>448161</v>
      </c>
      <c r="L475" s="19">
        <f t="shared" si="37"/>
        <v>8529456</v>
      </c>
      <c r="M475" s="19">
        <f t="shared" si="38"/>
        <v>545544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7081330</v>
      </c>
      <c r="G476" s="19">
        <f t="shared" si="36"/>
        <v>926670</v>
      </c>
      <c r="H476" s="19">
        <v>0</v>
      </c>
      <c r="I476" s="19">
        <v>0</v>
      </c>
      <c r="J476" s="21" t="s">
        <v>7</v>
      </c>
      <c r="K476" s="22">
        <f t="shared" si="35"/>
        <v>417928</v>
      </c>
      <c r="L476" s="19">
        <f t="shared" si="37"/>
        <v>7499258</v>
      </c>
      <c r="M476" s="19">
        <f t="shared" si="38"/>
        <v>508742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9817881</v>
      </c>
      <c r="G477" s="19">
        <f t="shared" si="36"/>
        <v>1284779</v>
      </c>
      <c r="H477" s="19">
        <v>0</v>
      </c>
      <c r="I477" s="19">
        <v>0</v>
      </c>
      <c r="J477" s="21" t="s">
        <v>7</v>
      </c>
      <c r="K477" s="22">
        <f t="shared" si="35"/>
        <v>579435</v>
      </c>
      <c r="L477" s="19">
        <f t="shared" si="37"/>
        <v>10397316</v>
      </c>
      <c r="M477" s="19">
        <f t="shared" si="38"/>
        <v>705344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2737560</v>
      </c>
      <c r="G478" s="19">
        <f t="shared" si="36"/>
        <v>358240</v>
      </c>
      <c r="H478" s="19">
        <v>0</v>
      </c>
      <c r="I478" s="19">
        <v>0</v>
      </c>
      <c r="J478" s="21" t="s">
        <v>7</v>
      </c>
      <c r="K478" s="22">
        <f t="shared" si="35"/>
        <v>161566</v>
      </c>
      <c r="L478" s="19">
        <f t="shared" si="37"/>
        <v>2899126</v>
      </c>
      <c r="M478" s="19">
        <f t="shared" si="38"/>
        <v>196674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5884931</v>
      </c>
      <c r="G479" s="19">
        <f t="shared" si="36"/>
        <v>770109</v>
      </c>
      <c r="H479" s="19">
        <v>0</v>
      </c>
      <c r="I479" s="19">
        <v>0</v>
      </c>
      <c r="J479" s="21" t="s">
        <v>7</v>
      </c>
      <c r="K479" s="22">
        <f t="shared" si="35"/>
        <v>347319</v>
      </c>
      <c r="L479" s="19">
        <f t="shared" si="37"/>
        <v>6232250</v>
      </c>
      <c r="M479" s="19">
        <f t="shared" si="38"/>
        <v>422790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1052295</v>
      </c>
      <c r="G480" s="19">
        <f t="shared" si="36"/>
        <v>137705</v>
      </c>
      <c r="H480" s="19">
        <v>0</v>
      </c>
      <c r="I480" s="19">
        <v>0</v>
      </c>
      <c r="J480" s="21" t="s">
        <v>7</v>
      </c>
      <c r="K480" s="22">
        <f t="shared" si="35"/>
        <v>62105</v>
      </c>
      <c r="L480" s="19">
        <f t="shared" si="37"/>
        <v>1114400</v>
      </c>
      <c r="M480" s="19">
        <f t="shared" si="38"/>
        <v>75600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8449995</v>
      </c>
      <c r="G481" s="19">
        <f t="shared" si="36"/>
        <v>1105775</v>
      </c>
      <c r="H481" s="19">
        <v>0</v>
      </c>
      <c r="I481" s="19">
        <v>0</v>
      </c>
      <c r="J481" s="21" t="s">
        <v>7</v>
      </c>
      <c r="K481" s="22">
        <f t="shared" si="35"/>
        <v>498705</v>
      </c>
      <c r="L481" s="19">
        <f t="shared" si="37"/>
        <v>8948700</v>
      </c>
      <c r="M481" s="19">
        <f t="shared" si="38"/>
        <v>607070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3086328</v>
      </c>
      <c r="G482" s="19">
        <f t="shared" si="36"/>
        <v>453672</v>
      </c>
      <c r="H482" s="19">
        <v>0</v>
      </c>
      <c r="I482" s="19">
        <v>0</v>
      </c>
      <c r="J482" s="21" t="s">
        <v>7</v>
      </c>
      <c r="K482" s="22">
        <f t="shared" si="35"/>
        <v>204606</v>
      </c>
      <c r="L482" s="19">
        <f t="shared" si="37"/>
        <v>3290934</v>
      </c>
      <c r="M482" s="19">
        <f t="shared" si="38"/>
        <v>249066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8544072</v>
      </c>
      <c r="G483" s="19">
        <f t="shared" si="36"/>
        <v>1255928</v>
      </c>
      <c r="H483" s="19">
        <v>0</v>
      </c>
      <c r="I483" s="19">
        <v>0</v>
      </c>
      <c r="J483" s="21" t="s">
        <v>7</v>
      </c>
      <c r="K483" s="22">
        <f t="shared" si="35"/>
        <v>566424</v>
      </c>
      <c r="L483" s="19">
        <f t="shared" si="37"/>
        <v>9110496</v>
      </c>
      <c r="M483" s="19">
        <f t="shared" si="38"/>
        <v>689504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8180159</v>
      </c>
      <c r="G484" s="19">
        <f t="shared" si="36"/>
        <v>1269841</v>
      </c>
      <c r="H484" s="19">
        <v>0</v>
      </c>
      <c r="I484" s="19">
        <v>0</v>
      </c>
      <c r="J484" s="21" t="s">
        <v>7</v>
      </c>
      <c r="K484" s="22">
        <f t="shared" si="35"/>
        <v>572698</v>
      </c>
      <c r="L484" s="19">
        <f t="shared" si="37"/>
        <v>8752857</v>
      </c>
      <c r="M484" s="19">
        <f t="shared" si="38"/>
        <v>697143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1257360.6166666667</v>
      </c>
      <c r="G485" s="19">
        <f t="shared" si="36"/>
        <v>270039.3833333333</v>
      </c>
      <c r="H485" s="19">
        <v>0</v>
      </c>
      <c r="I485" s="19">
        <v>0</v>
      </c>
      <c r="J485" s="21" t="s">
        <v>7</v>
      </c>
      <c r="K485" s="22">
        <f t="shared" si="35"/>
        <v>121788</v>
      </c>
      <c r="L485" s="19">
        <f t="shared" si="37"/>
        <v>1379148.6166666667</v>
      </c>
      <c r="M485" s="19">
        <f t="shared" si="38"/>
        <v>148251.3833333333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1811046.6666666665</v>
      </c>
      <c r="G486" s="19">
        <f t="shared" si="36"/>
        <v>388953.33333333349</v>
      </c>
      <c r="H486" s="19">
        <v>0</v>
      </c>
      <c r="I486" s="19">
        <v>0</v>
      </c>
      <c r="J486" s="21" t="s">
        <v>7</v>
      </c>
      <c r="K486" s="22">
        <f t="shared" si="35"/>
        <v>175418</v>
      </c>
      <c r="L486" s="19">
        <f t="shared" si="37"/>
        <v>1986464.6666666665</v>
      </c>
      <c r="M486" s="19">
        <f t="shared" si="38"/>
        <v>213535.33333333349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1169101</v>
      </c>
      <c r="G487" s="19">
        <f t="shared" si="36"/>
        <v>270899</v>
      </c>
      <c r="H487" s="19">
        <v>0</v>
      </c>
      <c r="I487" s="19">
        <v>0</v>
      </c>
      <c r="J487" s="21" t="s">
        <v>7</v>
      </c>
      <c r="K487" s="22">
        <f t="shared" si="35"/>
        <v>122175</v>
      </c>
      <c r="L487" s="19">
        <f t="shared" si="37"/>
        <v>1291276</v>
      </c>
      <c r="M487" s="19">
        <f t="shared" si="38"/>
        <v>148724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973439.16666666663</v>
      </c>
      <c r="G488" s="19">
        <f t="shared" si="36"/>
        <v>225560.83333333337</v>
      </c>
      <c r="H488" s="19">
        <v>0</v>
      </c>
      <c r="I488" s="19">
        <v>0</v>
      </c>
      <c r="J488" s="21" t="s">
        <v>7</v>
      </c>
      <c r="K488" s="22">
        <f t="shared" si="35"/>
        <v>101728</v>
      </c>
      <c r="L488" s="19">
        <f t="shared" si="37"/>
        <v>1075167.1666666665</v>
      </c>
      <c r="M488" s="19">
        <f t="shared" si="38"/>
        <v>123832.83333333349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10858745.491666667</v>
      </c>
      <c r="G489" s="19">
        <f t="shared" si="36"/>
        <v>2516144.5083333328</v>
      </c>
      <c r="H489" s="19">
        <v>0</v>
      </c>
      <c r="I489" s="19">
        <v>0</v>
      </c>
      <c r="J489" s="21" t="s">
        <v>7</v>
      </c>
      <c r="K489" s="22">
        <f t="shared" si="35"/>
        <v>1134781</v>
      </c>
      <c r="L489" s="19">
        <f t="shared" si="37"/>
        <v>11993526.491666667</v>
      </c>
      <c r="M489" s="19">
        <f t="shared" si="38"/>
        <v>1381363.5083333328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3860906.45</v>
      </c>
      <c r="G490" s="19">
        <f t="shared" si="36"/>
        <v>894633.54999999981</v>
      </c>
      <c r="H490" s="19">
        <v>0</v>
      </c>
      <c r="I490" s="19">
        <v>0</v>
      </c>
      <c r="J490" s="21" t="s">
        <v>7</v>
      </c>
      <c r="K490" s="22">
        <f t="shared" si="35"/>
        <v>403480</v>
      </c>
      <c r="L490" s="19">
        <f t="shared" si="37"/>
        <v>4264386.45</v>
      </c>
      <c r="M490" s="19">
        <f t="shared" si="38"/>
        <v>491153.54999999981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2938534.2</v>
      </c>
      <c r="G491" s="19">
        <f t="shared" si="36"/>
        <v>680905.79999999981</v>
      </c>
      <c r="H491" s="19">
        <v>0</v>
      </c>
      <c r="I491" s="19">
        <v>0</v>
      </c>
      <c r="J491" s="21" t="s">
        <v>7</v>
      </c>
      <c r="K491" s="22">
        <f t="shared" si="35"/>
        <v>307089</v>
      </c>
      <c r="L491" s="19">
        <f t="shared" si="37"/>
        <v>3245623.2</v>
      </c>
      <c r="M491" s="19">
        <f t="shared" si="38"/>
        <v>373816.79999999981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5287940.7</v>
      </c>
      <c r="G492" s="19">
        <f t="shared" si="36"/>
        <v>1225299.2999999998</v>
      </c>
      <c r="H492" s="19">
        <v>0</v>
      </c>
      <c r="I492" s="19">
        <v>0</v>
      </c>
      <c r="J492" s="21" t="s">
        <v>7</v>
      </c>
      <c r="K492" s="22">
        <f t="shared" si="35"/>
        <v>552610</v>
      </c>
      <c r="L492" s="19">
        <f t="shared" si="37"/>
        <v>5840550.7000000002</v>
      </c>
      <c r="M492" s="19">
        <f t="shared" si="38"/>
        <v>672689.29999999981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3090915.25</v>
      </c>
      <c r="G493" s="19">
        <f t="shared" si="36"/>
        <v>770084.75</v>
      </c>
      <c r="H493" s="19">
        <v>0</v>
      </c>
      <c r="I493" s="19">
        <v>0</v>
      </c>
      <c r="J493" s="21">
        <v>0.45100000000000001</v>
      </c>
      <c r="K493" s="22">
        <f t="shared" si="35"/>
        <v>347308</v>
      </c>
      <c r="L493" s="19">
        <f t="shared" si="37"/>
        <v>3438223.25</v>
      </c>
      <c r="M493" s="19">
        <f t="shared" si="38"/>
        <v>422776.75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6261485.375</v>
      </c>
      <c r="G494" s="19">
        <f t="shared" si="36"/>
        <v>1560014.625</v>
      </c>
      <c r="H494" s="19">
        <v>0</v>
      </c>
      <c r="I494" s="19">
        <v>0</v>
      </c>
      <c r="J494" s="21" t="s">
        <v>7</v>
      </c>
      <c r="K494" s="22">
        <f t="shared" si="35"/>
        <v>703567</v>
      </c>
      <c r="L494" s="19">
        <f t="shared" si="37"/>
        <v>6965052.375</v>
      </c>
      <c r="M494" s="19">
        <f t="shared" si="38"/>
        <v>856447.625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7204931</v>
      </c>
      <c r="G495" s="19">
        <f t="shared" si="36"/>
        <v>1795069</v>
      </c>
      <c r="H495" s="19">
        <v>0</v>
      </c>
      <c r="I495" s="19">
        <v>0</v>
      </c>
      <c r="J495" s="21" t="s">
        <v>7</v>
      </c>
      <c r="K495" s="22">
        <f t="shared" si="35"/>
        <v>809576</v>
      </c>
      <c r="L495" s="19">
        <f t="shared" si="37"/>
        <v>8014507</v>
      </c>
      <c r="M495" s="19">
        <f t="shared" si="38"/>
        <v>985493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1412467.1333333333</v>
      </c>
      <c r="G496" s="19">
        <f t="shared" si="36"/>
        <v>377232.8666666667</v>
      </c>
      <c r="H496" s="19">
        <v>0</v>
      </c>
      <c r="I496" s="19">
        <v>0</v>
      </c>
      <c r="J496" s="21" t="s">
        <v>7</v>
      </c>
      <c r="K496" s="22">
        <f t="shared" ref="K496:K559" si="39">ROUND((G496)*0.451,0)</f>
        <v>170132</v>
      </c>
      <c r="L496" s="19">
        <f t="shared" si="37"/>
        <v>1582599.1333333333</v>
      </c>
      <c r="M496" s="19">
        <f t="shared" si="38"/>
        <v>207100.8666666667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1480576.6666666665</v>
      </c>
      <c r="G497" s="19">
        <f t="shared" si="36"/>
        <v>395423.33333333349</v>
      </c>
      <c r="H497" s="19">
        <v>0</v>
      </c>
      <c r="I497" s="19">
        <v>0</v>
      </c>
      <c r="J497" s="21" t="s">
        <v>7</v>
      </c>
      <c r="K497" s="22">
        <f t="shared" si="39"/>
        <v>178336</v>
      </c>
      <c r="L497" s="19">
        <f t="shared" si="37"/>
        <v>1658912.6666666665</v>
      </c>
      <c r="M497" s="19">
        <f t="shared" si="38"/>
        <v>217087.33333333349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2343984</v>
      </c>
      <c r="G498" s="19">
        <f t="shared" si="36"/>
        <v>626016</v>
      </c>
      <c r="H498" s="19">
        <v>0</v>
      </c>
      <c r="I498" s="19">
        <v>0</v>
      </c>
      <c r="J498" s="21" t="s">
        <v>7</v>
      </c>
      <c r="K498" s="22">
        <f t="shared" si="39"/>
        <v>282333</v>
      </c>
      <c r="L498" s="19">
        <f t="shared" si="37"/>
        <v>2626317</v>
      </c>
      <c r="M498" s="19">
        <f t="shared" si="38"/>
        <v>343683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312531</v>
      </c>
      <c r="G499" s="19">
        <f t="shared" si="36"/>
        <v>83469</v>
      </c>
      <c r="H499" s="19">
        <v>0</v>
      </c>
      <c r="I499" s="19">
        <v>0</v>
      </c>
      <c r="J499" s="21" t="s">
        <v>7</v>
      </c>
      <c r="K499" s="22">
        <f t="shared" si="39"/>
        <v>37645</v>
      </c>
      <c r="L499" s="19">
        <f t="shared" si="37"/>
        <v>350176</v>
      </c>
      <c r="M499" s="19">
        <f t="shared" si="38"/>
        <v>45824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4518000</v>
      </c>
      <c r="G500" s="19">
        <f t="shared" si="36"/>
        <v>1290000</v>
      </c>
      <c r="H500" s="19">
        <v>0</v>
      </c>
      <c r="I500" s="19">
        <v>0</v>
      </c>
      <c r="J500" s="21" t="s">
        <v>7</v>
      </c>
      <c r="K500" s="22">
        <f t="shared" si="39"/>
        <v>581790</v>
      </c>
      <c r="L500" s="19">
        <f t="shared" si="37"/>
        <v>5099790</v>
      </c>
      <c r="M500" s="19">
        <f t="shared" si="38"/>
        <v>708210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23258988.666666668</v>
      </c>
      <c r="G501" s="19">
        <f t="shared" si="36"/>
        <v>6641011.3333333321</v>
      </c>
      <c r="H501" s="19">
        <v>0</v>
      </c>
      <c r="I501" s="19">
        <v>0</v>
      </c>
      <c r="J501" s="21" t="s">
        <v>7</v>
      </c>
      <c r="K501" s="22">
        <f t="shared" si="39"/>
        <v>2995096</v>
      </c>
      <c r="L501" s="19">
        <f t="shared" si="37"/>
        <v>26254084.666666668</v>
      </c>
      <c r="M501" s="19">
        <f t="shared" si="38"/>
        <v>3645915.3333333321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1944731.3333333333</v>
      </c>
      <c r="G502" s="19">
        <f t="shared" si="36"/>
        <v>555268.66666666674</v>
      </c>
      <c r="H502" s="19">
        <v>0</v>
      </c>
      <c r="I502" s="19">
        <v>0</v>
      </c>
      <c r="J502" s="21" t="s">
        <v>7</v>
      </c>
      <c r="K502" s="22">
        <f t="shared" si="39"/>
        <v>250426</v>
      </c>
      <c r="L502" s="19">
        <f t="shared" si="37"/>
        <v>2195157.333333333</v>
      </c>
      <c r="M502" s="19">
        <f t="shared" si="38"/>
        <v>304842.66666666698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2048533.1733333333</v>
      </c>
      <c r="G503" s="19">
        <f t="shared" si="36"/>
        <v>584906.82666666666</v>
      </c>
      <c r="H503" s="19">
        <v>0</v>
      </c>
      <c r="I503" s="19">
        <v>0</v>
      </c>
      <c r="J503" s="21" t="s">
        <v>7</v>
      </c>
      <c r="K503" s="22">
        <f t="shared" si="39"/>
        <v>263793</v>
      </c>
      <c r="L503" s="19">
        <f t="shared" si="37"/>
        <v>2312326.1733333333</v>
      </c>
      <c r="M503" s="19">
        <f t="shared" si="38"/>
        <v>321113.82666666666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6147851</v>
      </c>
      <c r="G504" s="19">
        <f t="shared" si="36"/>
        <v>1872149</v>
      </c>
      <c r="H504" s="19">
        <v>0</v>
      </c>
      <c r="I504" s="19">
        <v>0</v>
      </c>
      <c r="J504" s="21" t="s">
        <v>7</v>
      </c>
      <c r="K504" s="22">
        <f t="shared" si="39"/>
        <v>844339</v>
      </c>
      <c r="L504" s="19">
        <f t="shared" si="37"/>
        <v>6992190</v>
      </c>
      <c r="M504" s="19">
        <f t="shared" si="38"/>
        <v>1027810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814146.16666666674</v>
      </c>
      <c r="G505" s="19">
        <f t="shared" si="36"/>
        <v>263853.83333333326</v>
      </c>
      <c r="H505" s="19">
        <v>0</v>
      </c>
      <c r="I505" s="19">
        <v>0</v>
      </c>
      <c r="J505" s="21" t="s">
        <v>7</v>
      </c>
      <c r="K505" s="22">
        <f t="shared" si="39"/>
        <v>118998</v>
      </c>
      <c r="L505" s="19">
        <f t="shared" si="37"/>
        <v>933144.16666666674</v>
      </c>
      <c r="M505" s="19">
        <f t="shared" si="38"/>
        <v>144855.83333333326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3357172.8250000002</v>
      </c>
      <c r="G506" s="19">
        <f t="shared" si="36"/>
        <v>1371727.1749999998</v>
      </c>
      <c r="H506" s="19">
        <v>0</v>
      </c>
      <c r="I506" s="19">
        <v>0</v>
      </c>
      <c r="J506" s="21" t="s">
        <v>7</v>
      </c>
      <c r="K506" s="22">
        <f t="shared" si="39"/>
        <v>618649</v>
      </c>
      <c r="L506" s="19">
        <f t="shared" si="37"/>
        <v>3975821.8250000002</v>
      </c>
      <c r="M506" s="19">
        <f t="shared" si="38"/>
        <v>753078.17499999981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137288</v>
      </c>
      <c r="G507" s="19">
        <f t="shared" si="36"/>
        <v>65212</v>
      </c>
      <c r="H507" s="19">
        <v>0</v>
      </c>
      <c r="I507" s="19">
        <v>0</v>
      </c>
      <c r="J507" s="21" t="s">
        <v>7</v>
      </c>
      <c r="K507" s="22">
        <f t="shared" si="39"/>
        <v>29411</v>
      </c>
      <c r="L507" s="19">
        <f t="shared" si="37"/>
        <v>166699</v>
      </c>
      <c r="M507" s="19">
        <f t="shared" si="38"/>
        <v>35801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231381</v>
      </c>
      <c r="G508" s="19">
        <f t="shared" si="36"/>
        <v>120619</v>
      </c>
      <c r="H508" s="19">
        <v>0</v>
      </c>
      <c r="I508" s="19">
        <v>0</v>
      </c>
      <c r="J508" s="21" t="s">
        <v>7</v>
      </c>
      <c r="K508" s="22">
        <f t="shared" si="39"/>
        <v>54399</v>
      </c>
      <c r="L508" s="19">
        <f t="shared" si="37"/>
        <v>285780</v>
      </c>
      <c r="M508" s="19">
        <f t="shared" si="38"/>
        <v>66220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231381</v>
      </c>
      <c r="G509" s="19">
        <f t="shared" si="36"/>
        <v>120619</v>
      </c>
      <c r="H509" s="19">
        <v>0</v>
      </c>
      <c r="I509" s="19">
        <v>0</v>
      </c>
      <c r="J509" s="21" t="s">
        <v>7</v>
      </c>
      <c r="K509" s="22">
        <f t="shared" si="39"/>
        <v>54399</v>
      </c>
      <c r="L509" s="19">
        <f t="shared" si="37"/>
        <v>285780</v>
      </c>
      <c r="M509" s="19">
        <f t="shared" si="38"/>
        <v>66220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231381</v>
      </c>
      <c r="G510" s="19">
        <f t="shared" si="36"/>
        <v>120619</v>
      </c>
      <c r="H510" s="19">
        <v>0</v>
      </c>
      <c r="I510" s="19">
        <v>0</v>
      </c>
      <c r="J510" s="21" t="s">
        <v>7</v>
      </c>
      <c r="K510" s="22">
        <f t="shared" si="39"/>
        <v>54399</v>
      </c>
      <c r="L510" s="19">
        <f t="shared" si="37"/>
        <v>285780</v>
      </c>
      <c r="M510" s="19">
        <f t="shared" si="38"/>
        <v>66220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7736113</v>
      </c>
      <c r="G511" s="19">
        <f t="shared" si="36"/>
        <v>4032837</v>
      </c>
      <c r="H511" s="19">
        <v>0</v>
      </c>
      <c r="I511" s="19">
        <v>0</v>
      </c>
      <c r="J511" s="21" t="s">
        <v>7</v>
      </c>
      <c r="K511" s="22">
        <f t="shared" si="39"/>
        <v>1818809</v>
      </c>
      <c r="L511" s="19">
        <f t="shared" si="37"/>
        <v>9554922</v>
      </c>
      <c r="M511" s="19">
        <f t="shared" si="38"/>
        <v>2214028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157760</v>
      </c>
      <c r="G512" s="19">
        <f t="shared" si="36"/>
        <v>82240</v>
      </c>
      <c r="H512" s="19">
        <v>0</v>
      </c>
      <c r="I512" s="19">
        <v>0</v>
      </c>
      <c r="J512" s="21" t="s">
        <v>7</v>
      </c>
      <c r="K512" s="22">
        <f t="shared" si="39"/>
        <v>37090</v>
      </c>
      <c r="L512" s="19">
        <f t="shared" si="37"/>
        <v>194850</v>
      </c>
      <c r="M512" s="19">
        <f t="shared" si="38"/>
        <v>45150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3214694</v>
      </c>
      <c r="G513" s="19">
        <f t="shared" si="36"/>
        <v>1834306</v>
      </c>
      <c r="H513" s="19">
        <v>0</v>
      </c>
      <c r="I513" s="19">
        <v>0</v>
      </c>
      <c r="J513" s="21" t="s">
        <v>7</v>
      </c>
      <c r="K513" s="22">
        <f t="shared" si="39"/>
        <v>827272</v>
      </c>
      <c r="L513" s="19">
        <f t="shared" si="37"/>
        <v>4041966</v>
      </c>
      <c r="M513" s="19">
        <f t="shared" si="38"/>
        <v>1007034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9148095</v>
      </c>
      <c r="G514" s="19">
        <f t="shared" si="36"/>
        <v>5219905</v>
      </c>
      <c r="H514" s="19">
        <v>0</v>
      </c>
      <c r="I514" s="19">
        <v>0</v>
      </c>
      <c r="J514" s="21" t="s">
        <v>7</v>
      </c>
      <c r="K514" s="22">
        <f t="shared" si="39"/>
        <v>2354177</v>
      </c>
      <c r="L514" s="19">
        <f t="shared" si="37"/>
        <v>11502272</v>
      </c>
      <c r="M514" s="19">
        <f t="shared" si="38"/>
        <v>2865728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2323953</v>
      </c>
      <c r="G515" s="19">
        <f t="shared" si="36"/>
        <v>1326047</v>
      </c>
      <c r="H515" s="19">
        <v>0</v>
      </c>
      <c r="I515" s="19">
        <v>0</v>
      </c>
      <c r="J515" s="21" t="s">
        <v>7</v>
      </c>
      <c r="K515" s="22">
        <f t="shared" si="39"/>
        <v>598047</v>
      </c>
      <c r="L515" s="19">
        <f t="shared" si="37"/>
        <v>2922000</v>
      </c>
      <c r="M515" s="19">
        <f t="shared" si="38"/>
        <v>728000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11155569</v>
      </c>
      <c r="G516" s="19">
        <f t="shared" si="36"/>
        <v>6365371</v>
      </c>
      <c r="H516" s="19">
        <v>0</v>
      </c>
      <c r="I516" s="19">
        <v>0</v>
      </c>
      <c r="J516" s="21" t="s">
        <v>7</v>
      </c>
      <c r="K516" s="22">
        <f t="shared" si="39"/>
        <v>2870782</v>
      </c>
      <c r="L516" s="19">
        <f t="shared" si="37"/>
        <v>14026351</v>
      </c>
      <c r="M516" s="19">
        <f t="shared" si="38"/>
        <v>3494589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1106584</v>
      </c>
      <c r="G517" s="19">
        <f t="shared" si="36"/>
        <v>631416</v>
      </c>
      <c r="H517" s="19">
        <v>0</v>
      </c>
      <c r="I517" s="19">
        <v>0</v>
      </c>
      <c r="J517" s="21" t="s">
        <v>7</v>
      </c>
      <c r="K517" s="22">
        <f t="shared" si="39"/>
        <v>284769</v>
      </c>
      <c r="L517" s="19">
        <f t="shared" si="37"/>
        <v>1391353</v>
      </c>
      <c r="M517" s="19">
        <f t="shared" si="38"/>
        <v>346647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1085572</v>
      </c>
      <c r="G518" s="19">
        <f t="shared" si="36"/>
        <v>619428</v>
      </c>
      <c r="H518" s="19">
        <v>0</v>
      </c>
      <c r="I518" s="19">
        <v>0</v>
      </c>
      <c r="J518" s="21" t="s">
        <v>7</v>
      </c>
      <c r="K518" s="22">
        <f t="shared" si="39"/>
        <v>279362</v>
      </c>
      <c r="L518" s="19">
        <f t="shared" si="37"/>
        <v>1364934</v>
      </c>
      <c r="M518" s="19">
        <f t="shared" si="38"/>
        <v>340066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81715</v>
      </c>
      <c r="G519" s="19">
        <f t="shared" si="36"/>
        <v>50925</v>
      </c>
      <c r="H519" s="19">
        <v>0</v>
      </c>
      <c r="I519" s="19">
        <v>0</v>
      </c>
      <c r="J519" s="21" t="s">
        <v>7</v>
      </c>
      <c r="K519" s="22">
        <f t="shared" si="39"/>
        <v>22967</v>
      </c>
      <c r="L519" s="19">
        <f t="shared" si="37"/>
        <v>104682</v>
      </c>
      <c r="M519" s="19">
        <f t="shared" si="38"/>
        <v>27958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532281</v>
      </c>
      <c r="G520" s="19">
        <f t="shared" si="36"/>
        <v>331719</v>
      </c>
      <c r="H520" s="19">
        <v>0</v>
      </c>
      <c r="I520" s="19">
        <v>0</v>
      </c>
      <c r="J520" s="21" t="s">
        <v>7</v>
      </c>
      <c r="K520" s="22">
        <f t="shared" si="39"/>
        <v>149605</v>
      </c>
      <c r="L520" s="19">
        <f t="shared" si="37"/>
        <v>681886</v>
      </c>
      <c r="M520" s="19">
        <f t="shared" si="38"/>
        <v>182114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1817395</v>
      </c>
      <c r="G521" s="19">
        <f t="shared" si="36"/>
        <v>1132605</v>
      </c>
      <c r="H521" s="19">
        <v>0</v>
      </c>
      <c r="I521" s="19">
        <v>0</v>
      </c>
      <c r="J521" s="21" t="s">
        <v>7</v>
      </c>
      <c r="K521" s="22">
        <f t="shared" si="39"/>
        <v>510805</v>
      </c>
      <c r="L521" s="19">
        <f t="shared" si="37"/>
        <v>2328200</v>
      </c>
      <c r="M521" s="19">
        <f t="shared" si="38"/>
        <v>621800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7267361</v>
      </c>
      <c r="G522" s="19">
        <f t="shared" si="36"/>
        <v>4529039</v>
      </c>
      <c r="H522" s="19">
        <v>0</v>
      </c>
      <c r="I522" s="19">
        <v>0</v>
      </c>
      <c r="J522" s="21" t="s">
        <v>7</v>
      </c>
      <c r="K522" s="22">
        <f t="shared" si="39"/>
        <v>2042597</v>
      </c>
      <c r="L522" s="19">
        <f t="shared" si="37"/>
        <v>9309958</v>
      </c>
      <c r="M522" s="19">
        <f t="shared" si="38"/>
        <v>2486442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25505132</v>
      </c>
      <c r="G523" s="19">
        <f t="shared" ref="G523:G571" si="40">E523-F523</f>
        <v>15894868</v>
      </c>
      <c r="H523" s="19">
        <v>0</v>
      </c>
      <c r="I523" s="19">
        <v>0</v>
      </c>
      <c r="J523" s="21" t="s">
        <v>7</v>
      </c>
      <c r="K523" s="22">
        <f t="shared" si="39"/>
        <v>7168585</v>
      </c>
      <c r="L523" s="19">
        <f t="shared" ref="L523:L570" si="41">F523+K523</f>
        <v>32673717</v>
      </c>
      <c r="M523" s="19">
        <f t="shared" ref="M523:M570" si="42">E523-L523</f>
        <v>8726283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1016509</v>
      </c>
      <c r="G524" s="19">
        <f t="shared" si="40"/>
        <v>633491</v>
      </c>
      <c r="H524" s="19">
        <v>0</v>
      </c>
      <c r="I524" s="19">
        <v>0</v>
      </c>
      <c r="J524" s="21" t="s">
        <v>7</v>
      </c>
      <c r="K524" s="22">
        <f t="shared" si="39"/>
        <v>285704</v>
      </c>
      <c r="L524" s="19">
        <f t="shared" si="41"/>
        <v>1302213</v>
      </c>
      <c r="M524" s="19">
        <f t="shared" si="42"/>
        <v>347787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2228613</v>
      </c>
      <c r="G525" s="19">
        <f t="shared" si="40"/>
        <v>1388877</v>
      </c>
      <c r="H525" s="19">
        <v>0</v>
      </c>
      <c r="I525" s="19">
        <v>0</v>
      </c>
      <c r="J525" s="21" t="s">
        <v>7</v>
      </c>
      <c r="K525" s="22">
        <f t="shared" si="39"/>
        <v>626384</v>
      </c>
      <c r="L525" s="19">
        <f t="shared" si="41"/>
        <v>2854997</v>
      </c>
      <c r="M525" s="19">
        <f t="shared" si="42"/>
        <v>762493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4456264</v>
      </c>
      <c r="G526" s="19">
        <f t="shared" si="40"/>
        <v>2777156</v>
      </c>
      <c r="H526" s="19">
        <v>0</v>
      </c>
      <c r="I526" s="19">
        <v>0</v>
      </c>
      <c r="J526" s="21" t="s">
        <v>7</v>
      </c>
      <c r="K526" s="22">
        <f t="shared" si="39"/>
        <v>1252497</v>
      </c>
      <c r="L526" s="19">
        <f t="shared" si="41"/>
        <v>5708761</v>
      </c>
      <c r="M526" s="19">
        <f t="shared" si="42"/>
        <v>1524659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156616</v>
      </c>
      <c r="G527" s="19">
        <f t="shared" si="40"/>
        <v>97604</v>
      </c>
      <c r="H527" s="19">
        <v>0</v>
      </c>
      <c r="I527" s="19">
        <v>0</v>
      </c>
      <c r="J527" s="21" t="s">
        <v>7</v>
      </c>
      <c r="K527" s="22">
        <f t="shared" si="39"/>
        <v>44019</v>
      </c>
      <c r="L527" s="19">
        <f t="shared" si="41"/>
        <v>200635</v>
      </c>
      <c r="M527" s="19">
        <f t="shared" si="42"/>
        <v>53585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160177</v>
      </c>
      <c r="G528" s="19">
        <f t="shared" si="40"/>
        <v>99823</v>
      </c>
      <c r="H528" s="19">
        <v>0</v>
      </c>
      <c r="I528" s="19">
        <v>0</v>
      </c>
      <c r="J528" s="21" t="s">
        <v>7</v>
      </c>
      <c r="K528" s="22">
        <f t="shared" si="39"/>
        <v>45020</v>
      </c>
      <c r="L528" s="19">
        <f t="shared" si="41"/>
        <v>205197</v>
      </c>
      <c r="M528" s="19">
        <f t="shared" si="42"/>
        <v>54803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90913</v>
      </c>
      <c r="G529" s="19">
        <f t="shared" si="40"/>
        <v>56657</v>
      </c>
      <c r="H529" s="19">
        <v>0</v>
      </c>
      <c r="I529" s="19">
        <v>0</v>
      </c>
      <c r="J529" s="21" t="s">
        <v>7</v>
      </c>
      <c r="K529" s="22">
        <f t="shared" si="39"/>
        <v>25552</v>
      </c>
      <c r="L529" s="19">
        <f t="shared" si="41"/>
        <v>116465</v>
      </c>
      <c r="M529" s="19">
        <f t="shared" si="42"/>
        <v>31105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14998951</v>
      </c>
      <c r="G530" s="19">
        <f t="shared" si="40"/>
        <v>10191049</v>
      </c>
      <c r="H530" s="19">
        <v>0</v>
      </c>
      <c r="I530" s="19">
        <v>0</v>
      </c>
      <c r="J530" s="21" t="s">
        <v>7</v>
      </c>
      <c r="K530" s="22">
        <f t="shared" si="39"/>
        <v>4596163</v>
      </c>
      <c r="L530" s="19">
        <f t="shared" si="41"/>
        <v>19595114</v>
      </c>
      <c r="M530" s="19">
        <f t="shared" si="42"/>
        <v>5594886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654976</v>
      </c>
      <c r="G531" s="19">
        <f t="shared" si="40"/>
        <v>445024</v>
      </c>
      <c r="H531" s="19">
        <v>0</v>
      </c>
      <c r="I531" s="19">
        <v>0</v>
      </c>
      <c r="J531" s="21" t="s">
        <v>7</v>
      </c>
      <c r="K531" s="22">
        <f t="shared" si="39"/>
        <v>200706</v>
      </c>
      <c r="L531" s="19">
        <f t="shared" si="41"/>
        <v>855682</v>
      </c>
      <c r="M531" s="19">
        <f t="shared" si="42"/>
        <v>244318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113132</v>
      </c>
      <c r="G532" s="19">
        <f t="shared" si="40"/>
        <v>76868</v>
      </c>
      <c r="H532" s="19">
        <v>0</v>
      </c>
      <c r="I532" s="19">
        <v>0</v>
      </c>
      <c r="J532" s="21" t="s">
        <v>7</v>
      </c>
      <c r="K532" s="22">
        <f t="shared" si="39"/>
        <v>34667</v>
      </c>
      <c r="L532" s="19">
        <f t="shared" si="41"/>
        <v>147799</v>
      </c>
      <c r="M532" s="19">
        <f t="shared" si="42"/>
        <v>42201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689759</v>
      </c>
      <c r="G533" s="19">
        <f t="shared" si="40"/>
        <v>510241</v>
      </c>
      <c r="H533" s="19">
        <v>0</v>
      </c>
      <c r="I533" s="19">
        <v>0</v>
      </c>
      <c r="J533" s="21" t="s">
        <v>7</v>
      </c>
      <c r="K533" s="22">
        <f t="shared" si="39"/>
        <v>230119</v>
      </c>
      <c r="L533" s="19">
        <f t="shared" si="41"/>
        <v>919878</v>
      </c>
      <c r="M533" s="19">
        <f t="shared" si="42"/>
        <v>280122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727122</v>
      </c>
      <c r="G534" s="19">
        <f t="shared" si="40"/>
        <v>537878</v>
      </c>
      <c r="H534" s="19">
        <v>0</v>
      </c>
      <c r="I534" s="19">
        <v>0</v>
      </c>
      <c r="J534" s="21" t="s">
        <v>7</v>
      </c>
      <c r="K534" s="22">
        <f t="shared" si="39"/>
        <v>242583</v>
      </c>
      <c r="L534" s="19">
        <f t="shared" si="41"/>
        <v>969705</v>
      </c>
      <c r="M534" s="19">
        <f t="shared" si="42"/>
        <v>295295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2241718</v>
      </c>
      <c r="G535" s="19">
        <f t="shared" si="40"/>
        <v>1658282</v>
      </c>
      <c r="H535" s="19">
        <v>0</v>
      </c>
      <c r="I535" s="19">
        <v>0</v>
      </c>
      <c r="J535" s="21" t="s">
        <v>7</v>
      </c>
      <c r="K535" s="22">
        <f t="shared" si="39"/>
        <v>747885</v>
      </c>
      <c r="L535" s="19">
        <f t="shared" si="41"/>
        <v>2989603</v>
      </c>
      <c r="M535" s="19">
        <f t="shared" si="42"/>
        <v>910397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152396</v>
      </c>
      <c r="G536" s="19">
        <f t="shared" si="40"/>
        <v>122604</v>
      </c>
      <c r="H536" s="19">
        <v>0</v>
      </c>
      <c r="I536" s="19">
        <v>0</v>
      </c>
      <c r="J536" s="21" t="s">
        <v>7</v>
      </c>
      <c r="K536" s="22">
        <f t="shared" si="39"/>
        <v>55294</v>
      </c>
      <c r="L536" s="19">
        <f t="shared" si="41"/>
        <v>207690</v>
      </c>
      <c r="M536" s="19">
        <f t="shared" si="42"/>
        <v>67310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92601</v>
      </c>
      <c r="G537" s="19">
        <f t="shared" si="40"/>
        <v>74499</v>
      </c>
      <c r="H537" s="19">
        <v>0</v>
      </c>
      <c r="I537" s="19">
        <v>0</v>
      </c>
      <c r="J537" s="21" t="s">
        <v>7</v>
      </c>
      <c r="K537" s="22">
        <f t="shared" si="39"/>
        <v>33599</v>
      </c>
      <c r="L537" s="19">
        <f t="shared" si="41"/>
        <v>126200</v>
      </c>
      <c r="M537" s="19">
        <f t="shared" si="42"/>
        <v>40900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914375</v>
      </c>
      <c r="G538" s="19">
        <f t="shared" si="40"/>
        <v>735625</v>
      </c>
      <c r="H538" s="19">
        <v>0</v>
      </c>
      <c r="I538" s="19">
        <v>0</v>
      </c>
      <c r="J538" s="21" t="s">
        <v>7</v>
      </c>
      <c r="K538" s="22">
        <f t="shared" si="39"/>
        <v>331767</v>
      </c>
      <c r="L538" s="19">
        <f t="shared" si="41"/>
        <v>1246142</v>
      </c>
      <c r="M538" s="19">
        <f t="shared" si="42"/>
        <v>403858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471041</v>
      </c>
      <c r="G539" s="19">
        <f t="shared" si="40"/>
        <v>378959</v>
      </c>
      <c r="H539" s="19">
        <v>0</v>
      </c>
      <c r="I539" s="19">
        <v>0</v>
      </c>
      <c r="J539" s="21" t="s">
        <v>7</v>
      </c>
      <c r="K539" s="22">
        <f t="shared" si="39"/>
        <v>170911</v>
      </c>
      <c r="L539" s="19">
        <f t="shared" si="41"/>
        <v>641952</v>
      </c>
      <c r="M539" s="19">
        <f t="shared" si="42"/>
        <v>208048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766474</v>
      </c>
      <c r="G540" s="19">
        <f t="shared" si="40"/>
        <v>670126</v>
      </c>
      <c r="H540" s="19">
        <v>0</v>
      </c>
      <c r="I540" s="19">
        <v>0</v>
      </c>
      <c r="J540" s="21" t="s">
        <v>7</v>
      </c>
      <c r="K540" s="22">
        <f t="shared" si="39"/>
        <v>302227</v>
      </c>
      <c r="L540" s="19">
        <f t="shared" si="41"/>
        <v>1068701</v>
      </c>
      <c r="M540" s="19">
        <f t="shared" si="42"/>
        <v>367899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149389</v>
      </c>
      <c r="G541" s="19">
        <f t="shared" si="40"/>
        <v>130611</v>
      </c>
      <c r="H541" s="19">
        <v>0</v>
      </c>
      <c r="I541" s="19">
        <v>0</v>
      </c>
      <c r="J541" s="21" t="s">
        <v>7</v>
      </c>
      <c r="K541" s="22">
        <f t="shared" si="39"/>
        <v>58906</v>
      </c>
      <c r="L541" s="19">
        <f t="shared" si="41"/>
        <v>208295</v>
      </c>
      <c r="M541" s="19">
        <f t="shared" si="42"/>
        <v>71705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71600</v>
      </c>
      <c r="G542" s="19">
        <f t="shared" si="40"/>
        <v>62600</v>
      </c>
      <c r="H542" s="19">
        <v>0</v>
      </c>
      <c r="I542" s="19">
        <v>0</v>
      </c>
      <c r="J542" s="21" t="s">
        <v>7</v>
      </c>
      <c r="K542" s="22">
        <f t="shared" si="39"/>
        <v>28233</v>
      </c>
      <c r="L542" s="19">
        <f t="shared" si="41"/>
        <v>99833</v>
      </c>
      <c r="M542" s="19">
        <f t="shared" si="42"/>
        <v>34367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116044</v>
      </c>
      <c r="G543" s="19">
        <f t="shared" si="40"/>
        <v>101456</v>
      </c>
      <c r="H543" s="19">
        <v>0</v>
      </c>
      <c r="I543" s="19">
        <v>0</v>
      </c>
      <c r="J543" s="21" t="s">
        <v>7</v>
      </c>
      <c r="K543" s="22">
        <f t="shared" si="39"/>
        <v>45757</v>
      </c>
      <c r="L543" s="19">
        <f t="shared" si="41"/>
        <v>161801</v>
      </c>
      <c r="M543" s="19">
        <f t="shared" si="42"/>
        <v>55699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68826</v>
      </c>
      <c r="G544" s="19">
        <f t="shared" si="40"/>
        <v>60174</v>
      </c>
      <c r="H544" s="19">
        <v>0</v>
      </c>
      <c r="I544" s="19">
        <v>0</v>
      </c>
      <c r="J544" s="21" t="s">
        <v>7</v>
      </c>
      <c r="K544" s="22">
        <f t="shared" si="39"/>
        <v>27138</v>
      </c>
      <c r="L544" s="19">
        <f t="shared" si="41"/>
        <v>95964</v>
      </c>
      <c r="M544" s="19">
        <f t="shared" si="42"/>
        <v>33036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158999</v>
      </c>
      <c r="G545" s="19">
        <f t="shared" si="40"/>
        <v>151001</v>
      </c>
      <c r="H545" s="19">
        <v>0</v>
      </c>
      <c r="I545" s="19">
        <v>0</v>
      </c>
      <c r="J545" s="21" t="s">
        <v>7</v>
      </c>
      <c r="K545" s="22">
        <f t="shared" si="39"/>
        <v>68101</v>
      </c>
      <c r="L545" s="19">
        <f t="shared" si="41"/>
        <v>227100</v>
      </c>
      <c r="M545" s="19">
        <f t="shared" si="42"/>
        <v>82900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1" t="s">
        <v>1209</v>
      </c>
      <c r="D546" s="31">
        <v>42667</v>
      </c>
      <c r="E546" s="38">
        <v>550000</v>
      </c>
      <c r="F546" s="19">
        <v>270747</v>
      </c>
      <c r="G546" s="19">
        <f t="shared" si="40"/>
        <v>279253</v>
      </c>
      <c r="H546" s="19">
        <v>0</v>
      </c>
      <c r="I546" s="19">
        <v>0</v>
      </c>
      <c r="J546" s="21" t="s">
        <v>7</v>
      </c>
      <c r="K546" s="22">
        <f t="shared" si="39"/>
        <v>125943</v>
      </c>
      <c r="L546" s="19">
        <f t="shared" si="41"/>
        <v>396690</v>
      </c>
      <c r="M546" s="19">
        <f t="shared" si="42"/>
        <v>153310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1" t="s">
        <v>1224</v>
      </c>
      <c r="D547" s="67" t="s">
        <v>1247</v>
      </c>
      <c r="E547" s="68">
        <v>1023000</v>
      </c>
      <c r="F547" s="63">
        <v>384478</v>
      </c>
      <c r="G547" s="19">
        <f t="shared" si="40"/>
        <v>638522</v>
      </c>
      <c r="H547" s="63">
        <v>0</v>
      </c>
      <c r="I547" s="63"/>
      <c r="J547" s="21" t="s">
        <v>7</v>
      </c>
      <c r="K547" s="22">
        <f t="shared" si="39"/>
        <v>287973</v>
      </c>
      <c r="L547" s="19">
        <f t="shared" si="41"/>
        <v>672451</v>
      </c>
      <c r="M547" s="19">
        <f t="shared" si="42"/>
        <v>350549</v>
      </c>
      <c r="N547" s="3">
        <f t="shared" ref="N547:N570" si="43"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1" t="s">
        <v>1225</v>
      </c>
      <c r="D548" s="67" t="s">
        <v>1247</v>
      </c>
      <c r="E548" s="68">
        <v>550000</v>
      </c>
      <c r="F548" s="63">
        <v>206708</v>
      </c>
      <c r="G548" s="19">
        <f t="shared" si="40"/>
        <v>343292</v>
      </c>
      <c r="H548" s="63">
        <v>0</v>
      </c>
      <c r="I548" s="63"/>
      <c r="J548" s="21" t="s">
        <v>7</v>
      </c>
      <c r="K548" s="22">
        <f t="shared" si="39"/>
        <v>154825</v>
      </c>
      <c r="L548" s="19">
        <f t="shared" si="41"/>
        <v>361533</v>
      </c>
      <c r="M548" s="19">
        <f t="shared" si="42"/>
        <v>188467</v>
      </c>
      <c r="N548" s="3">
        <f t="shared" si="43"/>
        <v>300</v>
      </c>
      <c r="O548" s="70">
        <f t="shared" ref="O548:O570" si="44">ROUND(N548/30,0)</f>
        <v>10</v>
      </c>
    </row>
    <row r="549" spans="1:19" ht="17.100000000000001" customHeight="1">
      <c r="A549" s="17" t="s">
        <v>20</v>
      </c>
      <c r="C549" s="1" t="s">
        <v>1226</v>
      </c>
      <c r="D549" s="67" t="s">
        <v>1248</v>
      </c>
      <c r="E549" s="68">
        <v>5187860</v>
      </c>
      <c r="F549" s="63">
        <v>1949771</v>
      </c>
      <c r="G549" s="19">
        <f t="shared" si="40"/>
        <v>3238089</v>
      </c>
      <c r="H549" s="63">
        <v>0</v>
      </c>
      <c r="I549" s="63"/>
      <c r="J549" s="21" t="s">
        <v>7</v>
      </c>
      <c r="K549" s="22">
        <f t="shared" si="39"/>
        <v>1460378</v>
      </c>
      <c r="L549" s="19">
        <f t="shared" si="41"/>
        <v>3410149</v>
      </c>
      <c r="M549" s="19">
        <f t="shared" si="42"/>
        <v>1777711</v>
      </c>
      <c r="N549" s="3">
        <f t="shared" si="43"/>
        <v>299</v>
      </c>
      <c r="O549" s="70">
        <f t="shared" si="44"/>
        <v>10</v>
      </c>
    </row>
    <row r="550" spans="1:19" ht="17.100000000000001" customHeight="1">
      <c r="A550" s="17" t="s">
        <v>20</v>
      </c>
      <c r="C550" s="1" t="s">
        <v>1227</v>
      </c>
      <c r="D550" s="67" t="s">
        <v>1249</v>
      </c>
      <c r="E550" s="68">
        <v>7442000</v>
      </c>
      <c r="F550" s="63">
        <v>2796952</v>
      </c>
      <c r="G550" s="19">
        <f t="shared" si="40"/>
        <v>4645048</v>
      </c>
      <c r="H550" s="63">
        <v>0</v>
      </c>
      <c r="I550" s="63"/>
      <c r="J550" s="21" t="s">
        <v>7</v>
      </c>
      <c r="K550" s="22">
        <f t="shared" si="39"/>
        <v>2094917</v>
      </c>
      <c r="L550" s="19">
        <f t="shared" si="41"/>
        <v>4891869</v>
      </c>
      <c r="M550" s="19">
        <f t="shared" si="42"/>
        <v>2550131</v>
      </c>
      <c r="N550" s="3">
        <f t="shared" si="43"/>
        <v>297</v>
      </c>
      <c r="O550" s="70">
        <f t="shared" si="44"/>
        <v>10</v>
      </c>
    </row>
    <row r="551" spans="1:19" ht="17.100000000000001" customHeight="1">
      <c r="A551" s="17" t="s">
        <v>20</v>
      </c>
      <c r="C551" s="1" t="s">
        <v>1228</v>
      </c>
      <c r="D551" s="67" t="s">
        <v>1250</v>
      </c>
      <c r="E551" s="68">
        <v>9627000</v>
      </c>
      <c r="F551" s="63">
        <v>3618148</v>
      </c>
      <c r="G551" s="19">
        <f t="shared" si="40"/>
        <v>6008852</v>
      </c>
      <c r="H551" s="63">
        <v>0</v>
      </c>
      <c r="I551" s="63"/>
      <c r="J551" s="21" t="s">
        <v>7</v>
      </c>
      <c r="K551" s="22">
        <f t="shared" si="39"/>
        <v>2709992</v>
      </c>
      <c r="L551" s="19">
        <f t="shared" si="41"/>
        <v>6328140</v>
      </c>
      <c r="M551" s="19">
        <f t="shared" si="42"/>
        <v>3298860</v>
      </c>
      <c r="N551" s="3">
        <f t="shared" si="43"/>
        <v>289</v>
      </c>
      <c r="O551" s="70">
        <f t="shared" si="44"/>
        <v>10</v>
      </c>
    </row>
    <row r="552" spans="1:19" ht="17.100000000000001" customHeight="1">
      <c r="A552" s="17" t="s">
        <v>20</v>
      </c>
      <c r="C552" s="1" t="s">
        <v>1229</v>
      </c>
      <c r="D552" s="67" t="s">
        <v>1251</v>
      </c>
      <c r="E552" s="68">
        <v>11278160</v>
      </c>
      <c r="F552" s="63">
        <v>4238708</v>
      </c>
      <c r="G552" s="19">
        <f t="shared" si="40"/>
        <v>7039452</v>
      </c>
      <c r="H552" s="63">
        <v>0</v>
      </c>
      <c r="I552" s="63"/>
      <c r="J552" s="21" t="s">
        <v>7</v>
      </c>
      <c r="K552" s="22">
        <f t="shared" si="39"/>
        <v>3174793</v>
      </c>
      <c r="L552" s="19">
        <f t="shared" si="41"/>
        <v>7413501</v>
      </c>
      <c r="M552" s="19">
        <f t="shared" si="42"/>
        <v>3864659</v>
      </c>
      <c r="N552" s="3">
        <f t="shared" si="43"/>
        <v>286</v>
      </c>
      <c r="O552" s="70">
        <f t="shared" si="44"/>
        <v>10</v>
      </c>
    </row>
    <row r="553" spans="1:19" ht="17.100000000000001" customHeight="1">
      <c r="A553" s="17" t="s">
        <v>20</v>
      </c>
      <c r="C553" s="1" t="s">
        <v>1230</v>
      </c>
      <c r="D553" s="67" t="s">
        <v>1252</v>
      </c>
      <c r="E553" s="68">
        <v>3640000</v>
      </c>
      <c r="F553" s="63">
        <v>1231230</v>
      </c>
      <c r="G553" s="19">
        <f t="shared" si="40"/>
        <v>2408770</v>
      </c>
      <c r="H553" s="63">
        <v>0</v>
      </c>
      <c r="I553" s="63"/>
      <c r="J553" s="21" t="s">
        <v>7</v>
      </c>
      <c r="K553" s="22">
        <f t="shared" si="39"/>
        <v>1086355</v>
      </c>
      <c r="L553" s="19">
        <f t="shared" si="41"/>
        <v>2317585</v>
      </c>
      <c r="M553" s="19">
        <f t="shared" si="42"/>
        <v>1322415</v>
      </c>
      <c r="N553" s="3">
        <f t="shared" si="43"/>
        <v>284</v>
      </c>
      <c r="O553" s="70">
        <f t="shared" si="44"/>
        <v>9</v>
      </c>
    </row>
    <row r="554" spans="1:19" ht="17.100000000000001" customHeight="1">
      <c r="A554" s="17" t="s">
        <v>20</v>
      </c>
      <c r="C554" s="1" t="s">
        <v>1231</v>
      </c>
      <c r="D554" s="67" t="s">
        <v>1252</v>
      </c>
      <c r="E554" s="68">
        <v>2900000</v>
      </c>
      <c r="F554" s="63">
        <v>980925</v>
      </c>
      <c r="G554" s="19">
        <f t="shared" si="40"/>
        <v>1919075</v>
      </c>
      <c r="H554" s="63">
        <v>0</v>
      </c>
      <c r="I554" s="63"/>
      <c r="J554" s="21" t="s">
        <v>7</v>
      </c>
      <c r="K554" s="22">
        <f t="shared" si="39"/>
        <v>865503</v>
      </c>
      <c r="L554" s="19">
        <f t="shared" si="41"/>
        <v>1846428</v>
      </c>
      <c r="M554" s="19">
        <f t="shared" si="42"/>
        <v>1053572</v>
      </c>
      <c r="N554" s="3">
        <f t="shared" si="43"/>
        <v>284</v>
      </c>
      <c r="O554" s="70">
        <f t="shared" si="44"/>
        <v>9</v>
      </c>
    </row>
    <row r="555" spans="1:19" ht="17.100000000000001" customHeight="1">
      <c r="A555" s="17" t="s">
        <v>20</v>
      </c>
      <c r="C555" s="1" t="s">
        <v>1232</v>
      </c>
      <c r="D555" s="67" t="s">
        <v>1253</v>
      </c>
      <c r="E555" s="68">
        <v>2482000</v>
      </c>
      <c r="F555" s="63">
        <v>839537</v>
      </c>
      <c r="G555" s="19">
        <f t="shared" si="40"/>
        <v>1642463</v>
      </c>
      <c r="H555" s="63">
        <v>0</v>
      </c>
      <c r="I555" s="63"/>
      <c r="J555" s="21" t="s">
        <v>7</v>
      </c>
      <c r="K555" s="22">
        <f t="shared" si="39"/>
        <v>740751</v>
      </c>
      <c r="L555" s="19">
        <f t="shared" si="41"/>
        <v>1580288</v>
      </c>
      <c r="M555" s="19">
        <f t="shared" si="42"/>
        <v>901712</v>
      </c>
      <c r="N555" s="3">
        <f t="shared" si="43"/>
        <v>282</v>
      </c>
      <c r="O555" s="70">
        <f t="shared" si="44"/>
        <v>9</v>
      </c>
    </row>
    <row r="556" spans="1:19" ht="17.100000000000001" customHeight="1">
      <c r="A556" s="17" t="s">
        <v>20</v>
      </c>
      <c r="C556" s="1" t="s">
        <v>1233</v>
      </c>
      <c r="D556" s="67" t="s">
        <v>1254</v>
      </c>
      <c r="E556" s="68">
        <v>3160000</v>
      </c>
      <c r="F556" s="63">
        <v>1068870</v>
      </c>
      <c r="G556" s="19">
        <f t="shared" si="40"/>
        <v>2091130</v>
      </c>
      <c r="H556" s="63">
        <v>0</v>
      </c>
      <c r="I556" s="63"/>
      <c r="J556" s="21" t="s">
        <v>7</v>
      </c>
      <c r="K556" s="22">
        <f t="shared" si="39"/>
        <v>943100</v>
      </c>
      <c r="L556" s="19">
        <f t="shared" si="41"/>
        <v>2011970</v>
      </c>
      <c r="M556" s="19">
        <f t="shared" si="42"/>
        <v>1148030</v>
      </c>
      <c r="N556" s="3">
        <f t="shared" si="43"/>
        <v>272</v>
      </c>
      <c r="O556" s="70">
        <f t="shared" si="44"/>
        <v>9</v>
      </c>
    </row>
    <row r="557" spans="1:19" ht="17.100000000000001" customHeight="1">
      <c r="A557" s="17" t="s">
        <v>20</v>
      </c>
      <c r="C557" s="1" t="s">
        <v>1234</v>
      </c>
      <c r="D557" s="67" t="s">
        <v>1255</v>
      </c>
      <c r="E557" s="68">
        <v>7599200</v>
      </c>
      <c r="F557" s="63">
        <v>2570429</v>
      </c>
      <c r="G557" s="19">
        <f t="shared" si="40"/>
        <v>5028771</v>
      </c>
      <c r="H557" s="63">
        <v>0</v>
      </c>
      <c r="I557" s="63"/>
      <c r="J557" s="21" t="s">
        <v>7</v>
      </c>
      <c r="K557" s="22">
        <f t="shared" si="39"/>
        <v>2267976</v>
      </c>
      <c r="L557" s="19">
        <f t="shared" si="41"/>
        <v>4838405</v>
      </c>
      <c r="M557" s="19">
        <f t="shared" si="42"/>
        <v>2760795</v>
      </c>
      <c r="N557" s="3">
        <f t="shared" si="43"/>
        <v>258</v>
      </c>
      <c r="O557" s="70">
        <f t="shared" si="44"/>
        <v>9</v>
      </c>
    </row>
    <row r="558" spans="1:19" ht="17.100000000000001" customHeight="1">
      <c r="A558" s="17" t="s">
        <v>20</v>
      </c>
      <c r="C558" s="1" t="s">
        <v>1235</v>
      </c>
      <c r="D558" s="67" t="s">
        <v>1256</v>
      </c>
      <c r="E558" s="68">
        <v>1980000</v>
      </c>
      <c r="F558" s="63">
        <v>595320</v>
      </c>
      <c r="G558" s="19">
        <f t="shared" si="40"/>
        <v>1384680</v>
      </c>
      <c r="H558" s="63">
        <v>0</v>
      </c>
      <c r="I558" s="63"/>
      <c r="J558" s="21" t="s">
        <v>7</v>
      </c>
      <c r="K558" s="22">
        <f t="shared" si="39"/>
        <v>624491</v>
      </c>
      <c r="L558" s="19">
        <f t="shared" si="41"/>
        <v>1219811</v>
      </c>
      <c r="M558" s="19">
        <f t="shared" si="42"/>
        <v>760189</v>
      </c>
      <c r="N558" s="3">
        <f t="shared" si="43"/>
        <v>227</v>
      </c>
      <c r="O558" s="70">
        <f t="shared" si="44"/>
        <v>8</v>
      </c>
    </row>
    <row r="559" spans="1:19" ht="17.100000000000001" customHeight="1">
      <c r="A559" s="17" t="s">
        <v>20</v>
      </c>
      <c r="C559" s="1" t="s">
        <v>1236</v>
      </c>
      <c r="D559" s="67" t="s">
        <v>1256</v>
      </c>
      <c r="E559" s="68">
        <v>786000</v>
      </c>
      <c r="F559" s="63">
        <v>236324</v>
      </c>
      <c r="G559" s="19">
        <f t="shared" si="40"/>
        <v>549676</v>
      </c>
      <c r="H559" s="63">
        <v>0</v>
      </c>
      <c r="I559" s="63"/>
      <c r="J559" s="21" t="s">
        <v>7</v>
      </c>
      <c r="K559" s="22">
        <f t="shared" si="39"/>
        <v>247904</v>
      </c>
      <c r="L559" s="19">
        <f t="shared" si="41"/>
        <v>484228</v>
      </c>
      <c r="M559" s="19">
        <f t="shared" si="42"/>
        <v>301772</v>
      </c>
      <c r="N559" s="3">
        <f t="shared" si="43"/>
        <v>227</v>
      </c>
      <c r="O559" s="70">
        <f t="shared" si="44"/>
        <v>8</v>
      </c>
    </row>
    <row r="560" spans="1:19" ht="17.100000000000001" customHeight="1">
      <c r="A560" s="17" t="s">
        <v>20</v>
      </c>
      <c r="C560" s="1" t="s">
        <v>1237</v>
      </c>
      <c r="D560" s="67" t="s">
        <v>1257</v>
      </c>
      <c r="E560" s="68">
        <v>24990540</v>
      </c>
      <c r="F560" s="63">
        <v>6574595</v>
      </c>
      <c r="G560" s="19">
        <f t="shared" si="40"/>
        <v>18415945</v>
      </c>
      <c r="H560" s="63">
        <v>0</v>
      </c>
      <c r="I560" s="63"/>
      <c r="J560" s="21" t="s">
        <v>7</v>
      </c>
      <c r="K560" s="22">
        <f t="shared" ref="K560:K570" si="45">ROUND((G560)*0.451,0)</f>
        <v>8305591</v>
      </c>
      <c r="L560" s="19">
        <f t="shared" si="41"/>
        <v>14880186</v>
      </c>
      <c r="M560" s="19">
        <f t="shared" si="42"/>
        <v>10110354</v>
      </c>
      <c r="N560" s="3">
        <f t="shared" si="43"/>
        <v>207</v>
      </c>
      <c r="O560" s="70">
        <f t="shared" si="44"/>
        <v>7</v>
      </c>
    </row>
    <row r="561" spans="1:16" ht="17.100000000000001" customHeight="1">
      <c r="A561" s="17" t="s">
        <v>20</v>
      </c>
      <c r="C561" s="1" t="s">
        <v>1238</v>
      </c>
      <c r="D561" s="67" t="s">
        <v>1258</v>
      </c>
      <c r="E561" s="68">
        <v>1960000</v>
      </c>
      <c r="F561" s="63">
        <v>515643</v>
      </c>
      <c r="G561" s="19">
        <f t="shared" si="40"/>
        <v>1444357</v>
      </c>
      <c r="H561" s="63">
        <v>0</v>
      </c>
      <c r="I561" s="63"/>
      <c r="J561" s="21" t="s">
        <v>7</v>
      </c>
      <c r="K561" s="22">
        <f t="shared" si="45"/>
        <v>651405</v>
      </c>
      <c r="L561" s="19">
        <f t="shared" si="41"/>
        <v>1167048</v>
      </c>
      <c r="M561" s="19">
        <f t="shared" si="42"/>
        <v>792952</v>
      </c>
      <c r="N561" s="3">
        <f t="shared" si="43"/>
        <v>205</v>
      </c>
      <c r="O561" s="70">
        <f t="shared" si="44"/>
        <v>7</v>
      </c>
    </row>
    <row r="562" spans="1:16" ht="17.100000000000001" customHeight="1">
      <c r="A562" s="17" t="s">
        <v>20</v>
      </c>
      <c r="C562" s="1" t="s">
        <v>1239</v>
      </c>
      <c r="D562" s="67" t="s">
        <v>1259</v>
      </c>
      <c r="E562" s="68">
        <v>290000</v>
      </c>
      <c r="F562" s="63">
        <v>76294</v>
      </c>
      <c r="G562" s="19">
        <f t="shared" si="40"/>
        <v>213706</v>
      </c>
      <c r="H562" s="63">
        <v>0</v>
      </c>
      <c r="I562" s="63"/>
      <c r="J562" s="21" t="s">
        <v>7</v>
      </c>
      <c r="K562" s="22">
        <f t="shared" si="45"/>
        <v>96381</v>
      </c>
      <c r="L562" s="19">
        <f t="shared" si="41"/>
        <v>172675</v>
      </c>
      <c r="M562" s="19">
        <f t="shared" si="42"/>
        <v>117325</v>
      </c>
      <c r="N562" s="3">
        <f t="shared" si="43"/>
        <v>199</v>
      </c>
      <c r="O562" s="70">
        <f t="shared" si="44"/>
        <v>7</v>
      </c>
    </row>
    <row r="563" spans="1:16" ht="17.100000000000001" customHeight="1">
      <c r="A563" s="17" t="s">
        <v>20</v>
      </c>
      <c r="C563" s="1" t="s">
        <v>1240</v>
      </c>
      <c r="D563" s="67" t="s">
        <v>1260</v>
      </c>
      <c r="E563" s="68">
        <v>14500000</v>
      </c>
      <c r="F563" s="63">
        <v>3269750</v>
      </c>
      <c r="G563" s="19">
        <f t="shared" si="40"/>
        <v>11230250</v>
      </c>
      <c r="H563" s="63">
        <v>0</v>
      </c>
      <c r="I563" s="63"/>
      <c r="J563" s="21" t="s">
        <v>7</v>
      </c>
      <c r="K563" s="22">
        <f t="shared" si="45"/>
        <v>5064843</v>
      </c>
      <c r="L563" s="19">
        <f t="shared" si="41"/>
        <v>8334593</v>
      </c>
      <c r="M563" s="19">
        <f t="shared" si="42"/>
        <v>6165407</v>
      </c>
      <c r="N563" s="3">
        <f t="shared" si="43"/>
        <v>180</v>
      </c>
      <c r="O563" s="70">
        <f t="shared" si="44"/>
        <v>6</v>
      </c>
    </row>
    <row r="564" spans="1:16" ht="17.100000000000001" customHeight="1">
      <c r="A564" s="17" t="s">
        <v>20</v>
      </c>
      <c r="C564" s="1" t="s">
        <v>1241</v>
      </c>
      <c r="D564" s="67" t="s">
        <v>1261</v>
      </c>
      <c r="E564" s="68">
        <v>6167470</v>
      </c>
      <c r="F564" s="63">
        <v>1158970</v>
      </c>
      <c r="G564" s="19">
        <f t="shared" si="40"/>
        <v>5008500</v>
      </c>
      <c r="H564" s="63">
        <v>0</v>
      </c>
      <c r="I564" s="63"/>
      <c r="J564" s="21" t="s">
        <v>7</v>
      </c>
      <c r="K564" s="22">
        <f t="shared" si="45"/>
        <v>2258834</v>
      </c>
      <c r="L564" s="19">
        <f t="shared" si="41"/>
        <v>3417804</v>
      </c>
      <c r="M564" s="19">
        <f t="shared" si="42"/>
        <v>2749666</v>
      </c>
      <c r="N564" s="3">
        <f t="shared" si="43"/>
        <v>157</v>
      </c>
      <c r="O564" s="70">
        <f t="shared" si="44"/>
        <v>5</v>
      </c>
    </row>
    <row r="565" spans="1:16" ht="17.100000000000001" customHeight="1">
      <c r="A565" s="17" t="s">
        <v>20</v>
      </c>
      <c r="C565" s="1" t="s">
        <v>1242</v>
      </c>
      <c r="D565" s="67" t="s">
        <v>1262</v>
      </c>
      <c r="E565" s="68">
        <v>1936000</v>
      </c>
      <c r="F565" s="63">
        <v>363807</v>
      </c>
      <c r="G565" s="19">
        <f t="shared" si="40"/>
        <v>1572193</v>
      </c>
      <c r="H565" s="63">
        <v>0</v>
      </c>
      <c r="I565" s="63"/>
      <c r="J565" s="21" t="s">
        <v>7</v>
      </c>
      <c r="K565" s="22">
        <f t="shared" si="45"/>
        <v>709059</v>
      </c>
      <c r="L565" s="19">
        <f t="shared" si="41"/>
        <v>1072866</v>
      </c>
      <c r="M565" s="19">
        <f t="shared" si="42"/>
        <v>863134</v>
      </c>
      <c r="N565" s="3">
        <f t="shared" si="43"/>
        <v>136</v>
      </c>
      <c r="O565" s="70">
        <f t="shared" si="44"/>
        <v>5</v>
      </c>
    </row>
    <row r="566" spans="1:16" ht="17.100000000000001" customHeight="1">
      <c r="A566" s="17" t="s">
        <v>20</v>
      </c>
      <c r="C566" s="1" t="s">
        <v>1243</v>
      </c>
      <c r="D566" s="67" t="s">
        <v>1263</v>
      </c>
      <c r="E566" s="68">
        <v>1668510</v>
      </c>
      <c r="F566" s="63">
        <v>250833</v>
      </c>
      <c r="G566" s="19">
        <f t="shared" si="40"/>
        <v>1417677</v>
      </c>
      <c r="H566" s="63">
        <v>0</v>
      </c>
      <c r="I566" s="63"/>
      <c r="J566" s="21" t="s">
        <v>7</v>
      </c>
      <c r="K566" s="22">
        <f t="shared" si="45"/>
        <v>639372</v>
      </c>
      <c r="L566" s="19">
        <f t="shared" si="41"/>
        <v>890205</v>
      </c>
      <c r="M566" s="19">
        <f t="shared" si="42"/>
        <v>778305</v>
      </c>
      <c r="N566" s="3">
        <f t="shared" si="43"/>
        <v>129</v>
      </c>
      <c r="O566" s="70">
        <f t="shared" si="44"/>
        <v>4</v>
      </c>
    </row>
    <row r="567" spans="1:16" ht="17.100000000000001" customHeight="1">
      <c r="A567" s="17" t="s">
        <v>20</v>
      </c>
      <c r="C567" s="1" t="s">
        <v>1244</v>
      </c>
      <c r="D567" s="67" t="s">
        <v>1264</v>
      </c>
      <c r="E567" s="68">
        <v>1430000</v>
      </c>
      <c r="F567" s="63">
        <v>214977</v>
      </c>
      <c r="G567" s="19">
        <f t="shared" si="40"/>
        <v>1215023</v>
      </c>
      <c r="H567" s="63">
        <v>0</v>
      </c>
      <c r="I567" s="63"/>
      <c r="J567" s="21" t="s">
        <v>7</v>
      </c>
      <c r="K567" s="22">
        <f t="shared" si="45"/>
        <v>547975</v>
      </c>
      <c r="L567" s="19">
        <f t="shared" si="41"/>
        <v>762952</v>
      </c>
      <c r="M567" s="19">
        <f t="shared" si="42"/>
        <v>667048</v>
      </c>
      <c r="N567" s="3">
        <f t="shared" si="43"/>
        <v>122</v>
      </c>
      <c r="O567" s="70">
        <f t="shared" si="44"/>
        <v>4</v>
      </c>
    </row>
    <row r="568" spans="1:16" ht="17.100000000000001" customHeight="1">
      <c r="A568" s="17" t="s">
        <v>20</v>
      </c>
      <c r="C568" s="1" t="s">
        <v>1245</v>
      </c>
      <c r="D568" s="67" t="s">
        <v>1265</v>
      </c>
      <c r="E568" s="68">
        <v>8323310</v>
      </c>
      <c r="F568" s="63">
        <v>1251271</v>
      </c>
      <c r="G568" s="19">
        <f t="shared" si="40"/>
        <v>7072039</v>
      </c>
      <c r="H568" s="63">
        <v>0</v>
      </c>
      <c r="I568" s="63"/>
      <c r="J568" s="21" t="s">
        <v>7</v>
      </c>
      <c r="K568" s="22">
        <f t="shared" si="45"/>
        <v>3189490</v>
      </c>
      <c r="L568" s="19">
        <f t="shared" si="41"/>
        <v>4440761</v>
      </c>
      <c r="M568" s="19">
        <f t="shared" si="42"/>
        <v>3882549</v>
      </c>
      <c r="N568" s="3">
        <f t="shared" si="43"/>
        <v>109</v>
      </c>
      <c r="O568" s="70">
        <f t="shared" si="44"/>
        <v>4</v>
      </c>
    </row>
    <row r="569" spans="1:16" ht="17.100000000000001" customHeight="1">
      <c r="A569" s="17" t="s">
        <v>20</v>
      </c>
      <c r="C569" s="1" t="s">
        <v>1246</v>
      </c>
      <c r="D569" s="67" t="s">
        <v>1266</v>
      </c>
      <c r="E569" s="68">
        <v>1573000</v>
      </c>
      <c r="F569" s="63">
        <v>236474</v>
      </c>
      <c r="G569" s="19">
        <f t="shared" si="40"/>
        <v>1336526</v>
      </c>
      <c r="H569" s="63">
        <v>0</v>
      </c>
      <c r="I569" s="63"/>
      <c r="J569" s="21" t="s">
        <v>7</v>
      </c>
      <c r="K569" s="22">
        <f t="shared" si="45"/>
        <v>602773</v>
      </c>
      <c r="L569" s="19">
        <f t="shared" si="41"/>
        <v>839247</v>
      </c>
      <c r="M569" s="19">
        <f t="shared" si="42"/>
        <v>733753</v>
      </c>
      <c r="N569" s="3">
        <f t="shared" si="43"/>
        <v>107</v>
      </c>
      <c r="O569" s="70">
        <f t="shared" si="44"/>
        <v>4</v>
      </c>
    </row>
    <row r="570" spans="1:16" ht="17.100000000000001" customHeight="1">
      <c r="A570" s="60"/>
      <c r="D570" s="67">
        <v>43009</v>
      </c>
      <c r="E570" s="68">
        <v>30000000</v>
      </c>
      <c r="F570" s="63">
        <v>3382500</v>
      </c>
      <c r="G570" s="19">
        <f t="shared" si="40"/>
        <v>26617500</v>
      </c>
      <c r="H570" s="63">
        <v>0</v>
      </c>
      <c r="I570" s="63"/>
      <c r="J570" s="21" t="s">
        <v>7</v>
      </c>
      <c r="K570" s="22">
        <f t="shared" si="45"/>
        <v>12004493</v>
      </c>
      <c r="L570" s="19">
        <f t="shared" si="41"/>
        <v>15386993</v>
      </c>
      <c r="M570" s="19">
        <f t="shared" si="42"/>
        <v>14613007</v>
      </c>
      <c r="N570" s="3">
        <f t="shared" si="43"/>
        <v>91</v>
      </c>
      <c r="O570" s="70">
        <f t="shared" si="44"/>
        <v>3</v>
      </c>
    </row>
    <row r="571" spans="1:16" ht="17.100000000000001" customHeight="1">
      <c r="A571" s="60"/>
      <c r="D571" s="67"/>
      <c r="E571" s="68">
        <v>232000000</v>
      </c>
      <c r="F571" s="63"/>
      <c r="G571" s="19">
        <f t="shared" si="40"/>
        <v>232000000</v>
      </c>
      <c r="H571" s="63">
        <f t="shared" ref="H571" si="46">E571</f>
        <v>232000000</v>
      </c>
      <c r="I571" s="63"/>
      <c r="J571" s="65"/>
      <c r="K571" s="22">
        <f t="shared" ref="K571" si="47">ROUND((H571)*O571/12*0.451,0)</f>
        <v>95912667</v>
      </c>
      <c r="L571" s="63"/>
      <c r="M571" s="63"/>
      <c r="N571" s="3"/>
      <c r="O571" s="70">
        <v>11</v>
      </c>
    </row>
    <row r="572" spans="1:16" ht="24" customHeight="1">
      <c r="A572" s="148" t="s">
        <v>1041</v>
      </c>
      <c r="B572" s="149"/>
      <c r="C572" s="149"/>
      <c r="D572" s="149"/>
      <c r="E572" s="50">
        <f>SUM(E11:E571)</f>
        <v>1991490568</v>
      </c>
      <c r="F572" s="50">
        <f t="shared" ref="F572:I572" si="48">SUM(F11:F571)</f>
        <v>1532858919.8816671</v>
      </c>
      <c r="G572" s="50">
        <f t="shared" si="48"/>
        <v>458631648.11833334</v>
      </c>
      <c r="H572" s="50">
        <f t="shared" si="48"/>
        <v>232000000</v>
      </c>
      <c r="I572" s="50">
        <f t="shared" si="48"/>
        <v>0</v>
      </c>
      <c r="J572" s="50">
        <f>SUM(J11:J484)</f>
        <v>0</v>
      </c>
      <c r="K572" s="50">
        <f t="shared" ref="K572" si="49">SUM(K11:K571)</f>
        <v>200317115</v>
      </c>
      <c r="L572" s="50">
        <f t="shared" ref="L572" si="50">SUM(L11:L571)</f>
        <v>1637263367.8816671</v>
      </c>
      <c r="M572" s="50">
        <f t="shared" ref="M572" si="51">SUM(M11:M571)</f>
        <v>122227200.11833334</v>
      </c>
      <c r="P572" s="3" t="s">
        <v>1277</v>
      </c>
    </row>
    <row r="573" spans="1:16" ht="17.100000000000001" customHeight="1">
      <c r="A573" s="17" t="s">
        <v>1045</v>
      </c>
      <c r="B573" s="17" t="s">
        <v>196</v>
      </c>
      <c r="C573" s="35" t="s">
        <v>1077</v>
      </c>
      <c r="D573" s="17" t="s">
        <v>197</v>
      </c>
      <c r="E573" s="19">
        <v>176000</v>
      </c>
      <c r="F573" s="20">
        <v>176000</v>
      </c>
      <c r="G573" s="19">
        <f t="shared" ref="G573:G636" si="52">E573-F573</f>
        <v>0</v>
      </c>
      <c r="H573" s="19">
        <v>0</v>
      </c>
      <c r="I573" s="19">
        <v>0</v>
      </c>
      <c r="J573" s="29">
        <v>0.2</v>
      </c>
      <c r="K573" s="22">
        <f>ROUND((G573+H573)*0.2,0)</f>
        <v>0</v>
      </c>
      <c r="L573" s="19">
        <f t="shared" ref="L573:L636" si="53">F573+K573</f>
        <v>176000</v>
      </c>
      <c r="M573" s="20">
        <f t="shared" ref="M573:M636" si="54">E573-L573</f>
        <v>0</v>
      </c>
    </row>
    <row r="574" spans="1:16" ht="17.100000000000001" customHeight="1">
      <c r="A574" s="17" t="s">
        <v>1045</v>
      </c>
      <c r="B574" s="17" t="s">
        <v>205</v>
      </c>
      <c r="C574" s="35" t="s">
        <v>1078</v>
      </c>
      <c r="D574" s="17" t="s">
        <v>206</v>
      </c>
      <c r="E574" s="19">
        <v>8580000</v>
      </c>
      <c r="F574" s="20">
        <v>8580000</v>
      </c>
      <c r="G574" s="19">
        <f t="shared" si="52"/>
        <v>0</v>
      </c>
      <c r="H574" s="19">
        <v>0</v>
      </c>
      <c r="I574" s="19">
        <v>0</v>
      </c>
      <c r="J574" s="29">
        <v>0.2</v>
      </c>
      <c r="K574" s="22">
        <f t="shared" ref="K574:K612" si="55">ROUND((G574+H574)*0.2,0)</f>
        <v>0</v>
      </c>
      <c r="L574" s="19">
        <f t="shared" si="53"/>
        <v>8580000</v>
      </c>
      <c r="M574" s="20">
        <f t="shared" si="54"/>
        <v>0</v>
      </c>
    </row>
    <row r="575" spans="1:16" ht="17.100000000000001" customHeight="1">
      <c r="A575" s="17" t="s">
        <v>1045</v>
      </c>
      <c r="B575" s="17" t="s">
        <v>207</v>
      </c>
      <c r="C575" s="35" t="s">
        <v>1046</v>
      </c>
      <c r="D575" s="17" t="s">
        <v>208</v>
      </c>
      <c r="E575" s="19">
        <v>2062360</v>
      </c>
      <c r="F575" s="20">
        <v>2062360</v>
      </c>
      <c r="G575" s="19">
        <f t="shared" si="52"/>
        <v>0</v>
      </c>
      <c r="H575" s="19">
        <v>0</v>
      </c>
      <c r="I575" s="19">
        <v>0</v>
      </c>
      <c r="J575" s="29">
        <v>0.2</v>
      </c>
      <c r="K575" s="22">
        <f t="shared" si="55"/>
        <v>0</v>
      </c>
      <c r="L575" s="19">
        <f t="shared" si="53"/>
        <v>2062360</v>
      </c>
      <c r="M575" s="20">
        <f t="shared" si="54"/>
        <v>0</v>
      </c>
    </row>
    <row r="576" spans="1:16" ht="17.100000000000001" customHeight="1">
      <c r="A576" s="17" t="s">
        <v>1045</v>
      </c>
      <c r="B576" s="17" t="s">
        <v>213</v>
      </c>
      <c r="C576" s="35" t="s">
        <v>1079</v>
      </c>
      <c r="D576" s="17" t="s">
        <v>214</v>
      </c>
      <c r="E576" s="19">
        <v>2227500</v>
      </c>
      <c r="F576" s="20">
        <v>2227500</v>
      </c>
      <c r="G576" s="19">
        <f t="shared" si="52"/>
        <v>0</v>
      </c>
      <c r="H576" s="19">
        <v>0</v>
      </c>
      <c r="I576" s="19">
        <v>0</v>
      </c>
      <c r="J576" s="29">
        <v>0.2</v>
      </c>
      <c r="K576" s="22">
        <f t="shared" si="55"/>
        <v>0</v>
      </c>
      <c r="L576" s="19">
        <f t="shared" si="53"/>
        <v>2227500</v>
      </c>
      <c r="M576" s="20">
        <f t="shared" si="54"/>
        <v>0</v>
      </c>
    </row>
    <row r="577" spans="1:17" ht="17.100000000000001" customHeight="1">
      <c r="A577" s="17" t="s">
        <v>1045</v>
      </c>
      <c r="B577" s="17" t="s">
        <v>221</v>
      </c>
      <c r="C577" s="35" t="s">
        <v>1080</v>
      </c>
      <c r="D577" s="17" t="s">
        <v>220</v>
      </c>
      <c r="E577" s="19">
        <v>570810</v>
      </c>
      <c r="F577" s="20">
        <v>570810</v>
      </c>
      <c r="G577" s="19">
        <f t="shared" si="52"/>
        <v>0</v>
      </c>
      <c r="H577" s="19">
        <v>0</v>
      </c>
      <c r="I577" s="19">
        <v>0</v>
      </c>
      <c r="J577" s="29">
        <v>0.2</v>
      </c>
      <c r="K577" s="22">
        <f t="shared" si="55"/>
        <v>0</v>
      </c>
      <c r="L577" s="19">
        <f t="shared" si="53"/>
        <v>570810</v>
      </c>
      <c r="M577" s="20">
        <f t="shared" si="54"/>
        <v>0</v>
      </c>
    </row>
    <row r="578" spans="1:17" ht="17.100000000000001" customHeight="1">
      <c r="A578" s="17" t="s">
        <v>1045</v>
      </c>
      <c r="B578" s="17" t="s">
        <v>247</v>
      </c>
      <c r="C578" s="35" t="s">
        <v>1047</v>
      </c>
      <c r="D578" s="17" t="s">
        <v>246</v>
      </c>
      <c r="E578" s="19">
        <v>5280000</v>
      </c>
      <c r="F578" s="20">
        <v>5280000</v>
      </c>
      <c r="G578" s="19">
        <f t="shared" si="52"/>
        <v>0</v>
      </c>
      <c r="H578" s="19">
        <v>0</v>
      </c>
      <c r="I578" s="19">
        <v>0</v>
      </c>
      <c r="J578" s="29">
        <v>0.2</v>
      </c>
      <c r="K578" s="22">
        <f t="shared" si="55"/>
        <v>0</v>
      </c>
      <c r="L578" s="19">
        <f t="shared" si="53"/>
        <v>5280000</v>
      </c>
      <c r="M578" s="20">
        <f t="shared" si="54"/>
        <v>0</v>
      </c>
    </row>
    <row r="579" spans="1:17" s="3" customFormat="1" ht="17.100000000000001" customHeight="1">
      <c r="A579" s="17" t="s">
        <v>1045</v>
      </c>
      <c r="B579" s="17" t="s">
        <v>245</v>
      </c>
      <c r="C579" s="35" t="s">
        <v>1048</v>
      </c>
      <c r="D579" s="17" t="s">
        <v>246</v>
      </c>
      <c r="E579" s="19">
        <v>3151500</v>
      </c>
      <c r="F579" s="20">
        <v>3151500</v>
      </c>
      <c r="G579" s="19">
        <f t="shared" si="52"/>
        <v>0</v>
      </c>
      <c r="H579" s="19">
        <v>0</v>
      </c>
      <c r="I579" s="19">
        <v>0</v>
      </c>
      <c r="J579" s="29">
        <v>0.2</v>
      </c>
      <c r="K579" s="22">
        <f t="shared" si="55"/>
        <v>0</v>
      </c>
      <c r="L579" s="19">
        <f t="shared" si="53"/>
        <v>3151500</v>
      </c>
      <c r="M579" s="20">
        <f t="shared" si="54"/>
        <v>0</v>
      </c>
      <c r="N579" s="1"/>
      <c r="O579" s="1"/>
      <c r="P579" s="1"/>
      <c r="Q579" s="1"/>
    </row>
    <row r="580" spans="1:17" s="3" customFormat="1" ht="17.100000000000001" customHeight="1">
      <c r="A580" s="17" t="s">
        <v>1045</v>
      </c>
      <c r="B580" s="17" t="s">
        <v>253</v>
      </c>
      <c r="C580" s="35" t="s">
        <v>1081</v>
      </c>
      <c r="D580" s="17" t="s">
        <v>254</v>
      </c>
      <c r="E580" s="19">
        <v>94380</v>
      </c>
      <c r="F580" s="20">
        <v>94380</v>
      </c>
      <c r="G580" s="19">
        <f t="shared" si="52"/>
        <v>0</v>
      </c>
      <c r="H580" s="19">
        <v>0</v>
      </c>
      <c r="I580" s="19">
        <v>0</v>
      </c>
      <c r="J580" s="29">
        <v>0.2</v>
      </c>
      <c r="K580" s="22">
        <f t="shared" si="55"/>
        <v>0</v>
      </c>
      <c r="L580" s="19">
        <f t="shared" si="53"/>
        <v>94380</v>
      </c>
      <c r="M580" s="20">
        <f t="shared" si="54"/>
        <v>0</v>
      </c>
      <c r="N580" s="1"/>
      <c r="O580" s="1"/>
      <c r="P580" s="1"/>
      <c r="Q580" s="1"/>
    </row>
    <row r="581" spans="1:17" s="3" customFormat="1" ht="17.100000000000001" customHeight="1">
      <c r="A581" s="17" t="s">
        <v>1045</v>
      </c>
      <c r="B581" s="17" t="s">
        <v>258</v>
      </c>
      <c r="C581" s="35" t="s">
        <v>1049</v>
      </c>
      <c r="D581" s="17" t="s">
        <v>259</v>
      </c>
      <c r="E581" s="19">
        <v>2445300</v>
      </c>
      <c r="F581" s="20">
        <v>2445300</v>
      </c>
      <c r="G581" s="19">
        <f t="shared" si="52"/>
        <v>0</v>
      </c>
      <c r="H581" s="19">
        <v>0</v>
      </c>
      <c r="I581" s="19">
        <v>0</v>
      </c>
      <c r="J581" s="29">
        <v>0.2</v>
      </c>
      <c r="K581" s="22">
        <f t="shared" si="55"/>
        <v>0</v>
      </c>
      <c r="L581" s="19">
        <f t="shared" si="53"/>
        <v>2445300</v>
      </c>
      <c r="M581" s="20">
        <f t="shared" si="54"/>
        <v>0</v>
      </c>
      <c r="N581" s="1"/>
      <c r="O581" s="1"/>
      <c r="P581" s="1"/>
      <c r="Q581" s="1"/>
    </row>
    <row r="582" spans="1:17" s="3" customFormat="1" ht="17.100000000000001" customHeight="1">
      <c r="A582" s="17" t="s">
        <v>1045</v>
      </c>
      <c r="B582" s="17" t="s">
        <v>303</v>
      </c>
      <c r="C582" s="35" t="s">
        <v>1050</v>
      </c>
      <c r="D582" s="17" t="s">
        <v>304</v>
      </c>
      <c r="E582" s="19">
        <v>660000</v>
      </c>
      <c r="F582" s="20">
        <v>660000</v>
      </c>
      <c r="G582" s="19">
        <f t="shared" si="52"/>
        <v>0</v>
      </c>
      <c r="H582" s="19">
        <v>0</v>
      </c>
      <c r="I582" s="19">
        <v>0</v>
      </c>
      <c r="J582" s="29">
        <v>0.2</v>
      </c>
      <c r="K582" s="22">
        <f t="shared" si="55"/>
        <v>0</v>
      </c>
      <c r="L582" s="19">
        <f t="shared" si="53"/>
        <v>660000</v>
      </c>
      <c r="M582" s="20">
        <f t="shared" si="54"/>
        <v>0</v>
      </c>
      <c r="N582" s="1"/>
      <c r="O582" s="1"/>
      <c r="P582" s="1"/>
      <c r="Q582" s="1"/>
    </row>
    <row r="583" spans="1:17" s="3" customFormat="1" ht="17.100000000000001" customHeight="1">
      <c r="A583" s="17" t="s">
        <v>1045</v>
      </c>
      <c r="B583" s="17" t="s">
        <v>367</v>
      </c>
      <c r="C583" s="35" t="s">
        <v>1047</v>
      </c>
      <c r="D583" s="17" t="s">
        <v>368</v>
      </c>
      <c r="E583" s="19">
        <v>5280000</v>
      </c>
      <c r="F583" s="20">
        <v>5280000</v>
      </c>
      <c r="G583" s="19">
        <f t="shared" si="52"/>
        <v>0</v>
      </c>
      <c r="H583" s="19">
        <v>0</v>
      </c>
      <c r="I583" s="19">
        <v>0</v>
      </c>
      <c r="J583" s="29">
        <v>0.2</v>
      </c>
      <c r="K583" s="22">
        <f t="shared" si="55"/>
        <v>0</v>
      </c>
      <c r="L583" s="19">
        <f t="shared" si="53"/>
        <v>5280000</v>
      </c>
      <c r="M583" s="20">
        <f t="shared" si="54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372</v>
      </c>
      <c r="C584" s="35" t="s">
        <v>1051</v>
      </c>
      <c r="D584" s="17" t="s">
        <v>373</v>
      </c>
      <c r="E584" s="19">
        <v>3888900</v>
      </c>
      <c r="F584" s="20">
        <v>3888900</v>
      </c>
      <c r="G584" s="19">
        <f t="shared" si="52"/>
        <v>0</v>
      </c>
      <c r="H584" s="19">
        <v>0</v>
      </c>
      <c r="I584" s="19">
        <v>0</v>
      </c>
      <c r="J584" s="29">
        <v>0.2</v>
      </c>
      <c r="K584" s="22">
        <f t="shared" si="55"/>
        <v>0</v>
      </c>
      <c r="L584" s="19">
        <f t="shared" si="53"/>
        <v>3888900</v>
      </c>
      <c r="M584" s="20">
        <f t="shared" si="54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462</v>
      </c>
      <c r="C585" s="35" t="s">
        <v>1052</v>
      </c>
      <c r="D585" s="17" t="s">
        <v>463</v>
      </c>
      <c r="E585" s="19">
        <v>1169300</v>
      </c>
      <c r="F585" s="20">
        <v>1169300</v>
      </c>
      <c r="G585" s="19">
        <f t="shared" si="52"/>
        <v>0</v>
      </c>
      <c r="H585" s="19">
        <v>0</v>
      </c>
      <c r="I585" s="19">
        <v>0</v>
      </c>
      <c r="J585" s="29">
        <v>0.2</v>
      </c>
      <c r="K585" s="22">
        <f t="shared" si="55"/>
        <v>0</v>
      </c>
      <c r="L585" s="19">
        <f t="shared" si="53"/>
        <v>1169300</v>
      </c>
      <c r="M585" s="20">
        <f t="shared" si="54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466</v>
      </c>
      <c r="C586" s="35" t="s">
        <v>1053</v>
      </c>
      <c r="D586" s="17" t="s">
        <v>465</v>
      </c>
      <c r="E586" s="19">
        <v>599500</v>
      </c>
      <c r="F586" s="20">
        <v>599500</v>
      </c>
      <c r="G586" s="19">
        <f t="shared" si="52"/>
        <v>0</v>
      </c>
      <c r="H586" s="19">
        <v>0</v>
      </c>
      <c r="I586" s="19">
        <v>0</v>
      </c>
      <c r="J586" s="29">
        <v>0.2</v>
      </c>
      <c r="K586" s="22">
        <f t="shared" si="55"/>
        <v>0</v>
      </c>
      <c r="L586" s="19">
        <f t="shared" si="53"/>
        <v>599500</v>
      </c>
      <c r="M586" s="20">
        <f t="shared" si="54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464</v>
      </c>
      <c r="C587" s="35" t="s">
        <v>1054</v>
      </c>
      <c r="D587" s="17" t="s">
        <v>465</v>
      </c>
      <c r="E587" s="19">
        <v>699600</v>
      </c>
      <c r="F587" s="20">
        <v>699600</v>
      </c>
      <c r="G587" s="19">
        <f t="shared" si="52"/>
        <v>0</v>
      </c>
      <c r="H587" s="19">
        <v>0</v>
      </c>
      <c r="I587" s="19">
        <v>0</v>
      </c>
      <c r="J587" s="29">
        <v>0.2</v>
      </c>
      <c r="K587" s="22">
        <f t="shared" si="55"/>
        <v>0</v>
      </c>
      <c r="L587" s="19">
        <f t="shared" si="53"/>
        <v>699600</v>
      </c>
      <c r="M587" s="20">
        <f t="shared" si="54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467</v>
      </c>
      <c r="C588" s="35" t="s">
        <v>1055</v>
      </c>
      <c r="D588" s="17" t="s">
        <v>465</v>
      </c>
      <c r="E588" s="19">
        <v>4757000</v>
      </c>
      <c r="F588" s="20">
        <v>4757000</v>
      </c>
      <c r="G588" s="19">
        <f t="shared" si="52"/>
        <v>0</v>
      </c>
      <c r="H588" s="19">
        <v>0</v>
      </c>
      <c r="I588" s="19">
        <v>0</v>
      </c>
      <c r="J588" s="29">
        <v>0.2</v>
      </c>
      <c r="K588" s="22">
        <f t="shared" si="55"/>
        <v>0</v>
      </c>
      <c r="L588" s="19">
        <f t="shared" si="53"/>
        <v>4757000</v>
      </c>
      <c r="M588" s="20">
        <f t="shared" si="54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469</v>
      </c>
      <c r="C589" s="35" t="s">
        <v>1082</v>
      </c>
      <c r="D589" s="17" t="s">
        <v>470</v>
      </c>
      <c r="E589" s="19">
        <v>5995000</v>
      </c>
      <c r="F589" s="20">
        <v>5995000</v>
      </c>
      <c r="G589" s="19">
        <f t="shared" si="52"/>
        <v>0</v>
      </c>
      <c r="H589" s="19">
        <v>0</v>
      </c>
      <c r="I589" s="19">
        <v>0</v>
      </c>
      <c r="J589" s="29">
        <v>0.2</v>
      </c>
      <c r="K589" s="22">
        <f t="shared" si="55"/>
        <v>0</v>
      </c>
      <c r="L589" s="19">
        <f t="shared" si="53"/>
        <v>5995000</v>
      </c>
      <c r="M589" s="20">
        <f t="shared" si="54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471</v>
      </c>
      <c r="C590" s="35" t="s">
        <v>1083</v>
      </c>
      <c r="D590" s="17" t="s">
        <v>472</v>
      </c>
      <c r="E590" s="19">
        <v>34705000</v>
      </c>
      <c r="F590" s="20">
        <v>34705000</v>
      </c>
      <c r="G590" s="19">
        <f t="shared" si="52"/>
        <v>0</v>
      </c>
      <c r="H590" s="19">
        <v>0</v>
      </c>
      <c r="I590" s="19">
        <v>0</v>
      </c>
      <c r="J590" s="29">
        <v>0.2</v>
      </c>
      <c r="K590" s="22">
        <f t="shared" si="55"/>
        <v>0</v>
      </c>
      <c r="L590" s="19">
        <f t="shared" si="53"/>
        <v>34705000</v>
      </c>
      <c r="M590" s="20">
        <f t="shared" si="54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549</v>
      </c>
      <c r="C591" s="35" t="s">
        <v>1056</v>
      </c>
      <c r="D591" s="17" t="s">
        <v>548</v>
      </c>
      <c r="E591" s="19">
        <v>5037000</v>
      </c>
      <c r="F591" s="20">
        <v>5037000</v>
      </c>
      <c r="G591" s="19">
        <f t="shared" si="52"/>
        <v>0</v>
      </c>
      <c r="H591" s="19">
        <v>0</v>
      </c>
      <c r="I591" s="19">
        <v>0</v>
      </c>
      <c r="J591" s="29">
        <v>0.2</v>
      </c>
      <c r="K591" s="22">
        <f t="shared" si="55"/>
        <v>0</v>
      </c>
      <c r="L591" s="19">
        <f t="shared" si="53"/>
        <v>5037000</v>
      </c>
      <c r="M591" s="20">
        <f t="shared" si="54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550</v>
      </c>
      <c r="C592" s="35" t="s">
        <v>1057</v>
      </c>
      <c r="D592" s="17" t="s">
        <v>548</v>
      </c>
      <c r="E592" s="19">
        <v>2243340</v>
      </c>
      <c r="F592" s="20">
        <v>2243340</v>
      </c>
      <c r="G592" s="19">
        <f t="shared" si="52"/>
        <v>0</v>
      </c>
      <c r="H592" s="19">
        <v>0</v>
      </c>
      <c r="I592" s="19">
        <v>0</v>
      </c>
      <c r="J592" s="29">
        <v>0.2</v>
      </c>
      <c r="K592" s="22">
        <f t="shared" si="55"/>
        <v>0</v>
      </c>
      <c r="L592" s="19">
        <f t="shared" si="53"/>
        <v>2243340</v>
      </c>
      <c r="M592" s="20">
        <f t="shared" si="54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547</v>
      </c>
      <c r="C593" s="35" t="s">
        <v>1058</v>
      </c>
      <c r="D593" s="17" t="s">
        <v>548</v>
      </c>
      <c r="E593" s="19">
        <v>569500</v>
      </c>
      <c r="F593" s="20">
        <v>569500</v>
      </c>
      <c r="G593" s="19">
        <f t="shared" si="52"/>
        <v>0</v>
      </c>
      <c r="H593" s="19">
        <v>0</v>
      </c>
      <c r="I593" s="19">
        <v>0</v>
      </c>
      <c r="J593" s="29">
        <v>0.2</v>
      </c>
      <c r="K593" s="22">
        <f t="shared" si="55"/>
        <v>0</v>
      </c>
      <c r="L593" s="19">
        <f t="shared" si="53"/>
        <v>569500</v>
      </c>
      <c r="M593" s="20">
        <f t="shared" si="54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573</v>
      </c>
      <c r="C594" s="35" t="s">
        <v>1084</v>
      </c>
      <c r="D594" s="17" t="s">
        <v>572</v>
      </c>
      <c r="E594" s="19">
        <v>465000</v>
      </c>
      <c r="F594" s="20">
        <v>465000</v>
      </c>
      <c r="G594" s="19">
        <f t="shared" si="52"/>
        <v>0</v>
      </c>
      <c r="H594" s="19">
        <v>0</v>
      </c>
      <c r="I594" s="19">
        <v>0</v>
      </c>
      <c r="J594" s="29">
        <v>0.2</v>
      </c>
      <c r="K594" s="22">
        <f t="shared" si="55"/>
        <v>0</v>
      </c>
      <c r="L594" s="19">
        <f t="shared" si="53"/>
        <v>465000</v>
      </c>
      <c r="M594" s="20">
        <f t="shared" si="54"/>
        <v>0</v>
      </c>
      <c r="N594" s="1"/>
      <c r="O594" s="1"/>
      <c r="P594" s="1"/>
      <c r="Q594" s="1"/>
    </row>
    <row r="595" spans="1:17" ht="17.100000000000001" customHeight="1">
      <c r="A595" s="17" t="s">
        <v>1045</v>
      </c>
      <c r="B595" s="17" t="s">
        <v>574</v>
      </c>
      <c r="C595" s="35" t="s">
        <v>1059</v>
      </c>
      <c r="D595" s="17" t="s">
        <v>572</v>
      </c>
      <c r="E595" s="19">
        <v>869400</v>
      </c>
      <c r="F595" s="20">
        <v>869400</v>
      </c>
      <c r="G595" s="19">
        <f t="shared" si="52"/>
        <v>0</v>
      </c>
      <c r="H595" s="19">
        <v>0</v>
      </c>
      <c r="I595" s="19">
        <v>0</v>
      </c>
      <c r="J595" s="29">
        <v>0.2</v>
      </c>
      <c r="K595" s="22">
        <f t="shared" si="55"/>
        <v>0</v>
      </c>
      <c r="L595" s="19">
        <f t="shared" si="53"/>
        <v>869400</v>
      </c>
      <c r="M595" s="20">
        <f t="shared" si="54"/>
        <v>0</v>
      </c>
    </row>
    <row r="596" spans="1:17" ht="17.100000000000001" customHeight="1">
      <c r="A596" s="17" t="s">
        <v>1045</v>
      </c>
      <c r="B596" s="17" t="s">
        <v>575</v>
      </c>
      <c r="C596" s="35" t="s">
        <v>1085</v>
      </c>
      <c r="D596" s="17" t="s">
        <v>572</v>
      </c>
      <c r="E596" s="19">
        <v>612150</v>
      </c>
      <c r="F596" s="20">
        <v>612150</v>
      </c>
      <c r="G596" s="19">
        <f t="shared" si="52"/>
        <v>0</v>
      </c>
      <c r="H596" s="19">
        <v>0</v>
      </c>
      <c r="I596" s="19">
        <v>0</v>
      </c>
      <c r="J596" s="29">
        <v>0.2</v>
      </c>
      <c r="K596" s="22">
        <f t="shared" si="55"/>
        <v>0</v>
      </c>
      <c r="L596" s="19">
        <f t="shared" si="53"/>
        <v>612150</v>
      </c>
      <c r="M596" s="20">
        <f t="shared" si="54"/>
        <v>0</v>
      </c>
    </row>
    <row r="597" spans="1:17" ht="17.100000000000001" customHeight="1">
      <c r="A597" s="17" t="s">
        <v>1045</v>
      </c>
      <c r="B597" s="17" t="s">
        <v>576</v>
      </c>
      <c r="C597" s="35" t="s">
        <v>1060</v>
      </c>
      <c r="D597" s="17" t="s">
        <v>572</v>
      </c>
      <c r="E597" s="19">
        <v>3600300</v>
      </c>
      <c r="F597" s="20">
        <v>3600300</v>
      </c>
      <c r="G597" s="19">
        <f t="shared" si="52"/>
        <v>0</v>
      </c>
      <c r="H597" s="19">
        <v>0</v>
      </c>
      <c r="I597" s="19">
        <v>0</v>
      </c>
      <c r="J597" s="29">
        <v>0.2</v>
      </c>
      <c r="K597" s="22">
        <f t="shared" si="55"/>
        <v>0</v>
      </c>
      <c r="L597" s="19">
        <f t="shared" si="53"/>
        <v>3600300</v>
      </c>
      <c r="M597" s="20">
        <f t="shared" si="54"/>
        <v>0</v>
      </c>
    </row>
    <row r="598" spans="1:17" ht="17.100000000000001" customHeight="1">
      <c r="A598" s="17" t="s">
        <v>1045</v>
      </c>
      <c r="B598" s="17" t="s">
        <v>571</v>
      </c>
      <c r="C598" s="35" t="s">
        <v>1086</v>
      </c>
      <c r="D598" s="17" t="s">
        <v>572</v>
      </c>
      <c r="E598" s="19">
        <v>4389000</v>
      </c>
      <c r="F598" s="20">
        <v>4389000</v>
      </c>
      <c r="G598" s="19">
        <f t="shared" si="52"/>
        <v>0</v>
      </c>
      <c r="H598" s="19">
        <v>0</v>
      </c>
      <c r="I598" s="19">
        <v>0</v>
      </c>
      <c r="J598" s="29">
        <v>0.2</v>
      </c>
      <c r="K598" s="22">
        <f t="shared" si="55"/>
        <v>0</v>
      </c>
      <c r="L598" s="19">
        <f t="shared" si="53"/>
        <v>4389000</v>
      </c>
      <c r="M598" s="20">
        <f t="shared" si="54"/>
        <v>0</v>
      </c>
    </row>
    <row r="599" spans="1:17" ht="17.100000000000001" customHeight="1">
      <c r="A599" s="17" t="s">
        <v>1045</v>
      </c>
      <c r="B599" s="17" t="s">
        <v>591</v>
      </c>
      <c r="C599" s="35" t="s">
        <v>1061</v>
      </c>
      <c r="D599" s="17" t="s">
        <v>589</v>
      </c>
      <c r="E599" s="19">
        <v>1666500</v>
      </c>
      <c r="F599" s="20">
        <v>1666500</v>
      </c>
      <c r="G599" s="19">
        <f t="shared" si="52"/>
        <v>0</v>
      </c>
      <c r="H599" s="19">
        <v>0</v>
      </c>
      <c r="I599" s="19">
        <v>0</v>
      </c>
      <c r="J599" s="29">
        <v>0.2</v>
      </c>
      <c r="K599" s="22">
        <f t="shared" si="55"/>
        <v>0</v>
      </c>
      <c r="L599" s="19">
        <f t="shared" si="53"/>
        <v>1666500</v>
      </c>
      <c r="M599" s="20">
        <f t="shared" si="54"/>
        <v>0</v>
      </c>
    </row>
    <row r="600" spans="1:17" ht="17.100000000000001" customHeight="1">
      <c r="A600" s="17" t="s">
        <v>1045</v>
      </c>
      <c r="B600" s="17" t="s">
        <v>588</v>
      </c>
      <c r="C600" s="35" t="s">
        <v>1062</v>
      </c>
      <c r="D600" s="17" t="s">
        <v>589</v>
      </c>
      <c r="E600" s="19">
        <v>2970000</v>
      </c>
      <c r="F600" s="20">
        <v>2970000</v>
      </c>
      <c r="G600" s="19">
        <f t="shared" si="52"/>
        <v>0</v>
      </c>
      <c r="H600" s="19">
        <v>0</v>
      </c>
      <c r="I600" s="19">
        <v>0</v>
      </c>
      <c r="J600" s="29">
        <v>0.2</v>
      </c>
      <c r="K600" s="22">
        <f t="shared" si="55"/>
        <v>0</v>
      </c>
      <c r="L600" s="19">
        <f t="shared" si="53"/>
        <v>2970000</v>
      </c>
      <c r="M600" s="20">
        <f t="shared" si="54"/>
        <v>0</v>
      </c>
    </row>
    <row r="601" spans="1:17" ht="17.100000000000001" customHeight="1">
      <c r="A601" s="17" t="s">
        <v>1045</v>
      </c>
      <c r="B601" s="17" t="s">
        <v>651</v>
      </c>
      <c r="C601" s="35" t="s">
        <v>1087</v>
      </c>
      <c r="D601" s="17" t="s">
        <v>652</v>
      </c>
      <c r="E601" s="19">
        <v>6930000</v>
      </c>
      <c r="F601" s="20">
        <v>6930000</v>
      </c>
      <c r="G601" s="19">
        <f t="shared" si="52"/>
        <v>0</v>
      </c>
      <c r="H601" s="19">
        <v>0</v>
      </c>
      <c r="I601" s="19">
        <v>0</v>
      </c>
      <c r="J601" s="29">
        <v>0.2</v>
      </c>
      <c r="K601" s="22">
        <f t="shared" si="55"/>
        <v>0</v>
      </c>
      <c r="L601" s="19">
        <f t="shared" si="53"/>
        <v>6930000</v>
      </c>
      <c r="M601" s="20">
        <f t="shared" si="54"/>
        <v>0</v>
      </c>
    </row>
    <row r="602" spans="1:17" ht="17.100000000000001" customHeight="1">
      <c r="A602" s="17" t="s">
        <v>1045</v>
      </c>
      <c r="B602" s="17" t="s">
        <v>607</v>
      </c>
      <c r="C602" s="35" t="s">
        <v>1088</v>
      </c>
      <c r="D602" s="17" t="s">
        <v>602</v>
      </c>
      <c r="E602" s="19">
        <v>369930</v>
      </c>
      <c r="F602" s="20">
        <v>369930</v>
      </c>
      <c r="G602" s="19">
        <f t="shared" si="52"/>
        <v>0</v>
      </c>
      <c r="H602" s="19">
        <v>0</v>
      </c>
      <c r="I602" s="19">
        <v>0</v>
      </c>
      <c r="J602" s="29">
        <v>0.2</v>
      </c>
      <c r="K602" s="22">
        <f t="shared" si="55"/>
        <v>0</v>
      </c>
      <c r="L602" s="19">
        <f t="shared" si="53"/>
        <v>369930</v>
      </c>
      <c r="M602" s="20">
        <f t="shared" si="54"/>
        <v>0</v>
      </c>
    </row>
    <row r="603" spans="1:17" ht="17.100000000000001" customHeight="1">
      <c r="A603" s="17" t="s">
        <v>1045</v>
      </c>
      <c r="B603" s="17" t="s">
        <v>606</v>
      </c>
      <c r="C603" s="35" t="s">
        <v>1063</v>
      </c>
      <c r="D603" s="17" t="s">
        <v>602</v>
      </c>
      <c r="E603" s="19">
        <v>1630100</v>
      </c>
      <c r="F603" s="20">
        <v>1630100</v>
      </c>
      <c r="G603" s="19">
        <f t="shared" si="52"/>
        <v>0</v>
      </c>
      <c r="H603" s="19">
        <v>0</v>
      </c>
      <c r="I603" s="19">
        <v>0</v>
      </c>
      <c r="J603" s="29">
        <v>0.2</v>
      </c>
      <c r="K603" s="22">
        <f t="shared" si="55"/>
        <v>0</v>
      </c>
      <c r="L603" s="19">
        <f t="shared" si="53"/>
        <v>1630100</v>
      </c>
      <c r="M603" s="20">
        <f t="shared" si="54"/>
        <v>0</v>
      </c>
    </row>
    <row r="604" spans="1:17" ht="17.100000000000001" customHeight="1">
      <c r="A604" s="17" t="s">
        <v>1045</v>
      </c>
      <c r="B604" s="17" t="s">
        <v>604</v>
      </c>
      <c r="C604" s="35" t="s">
        <v>1089</v>
      </c>
      <c r="D604" s="17" t="s">
        <v>602</v>
      </c>
      <c r="E604" s="19">
        <v>1030920</v>
      </c>
      <c r="F604" s="20">
        <v>1030920</v>
      </c>
      <c r="G604" s="19">
        <f t="shared" si="52"/>
        <v>0</v>
      </c>
      <c r="H604" s="19">
        <v>0</v>
      </c>
      <c r="I604" s="19">
        <v>0</v>
      </c>
      <c r="J604" s="29">
        <v>0.2</v>
      </c>
      <c r="K604" s="22">
        <f t="shared" si="55"/>
        <v>0</v>
      </c>
      <c r="L604" s="19">
        <f t="shared" si="53"/>
        <v>1030920</v>
      </c>
      <c r="M604" s="20">
        <f t="shared" si="54"/>
        <v>0</v>
      </c>
    </row>
    <row r="605" spans="1:17" ht="17.100000000000001" customHeight="1">
      <c r="A605" s="17" t="s">
        <v>1045</v>
      </c>
      <c r="B605" s="17" t="s">
        <v>605</v>
      </c>
      <c r="C605" s="35" t="s">
        <v>1090</v>
      </c>
      <c r="D605" s="17" t="s">
        <v>602</v>
      </c>
      <c r="E605" s="19">
        <v>3300000</v>
      </c>
      <c r="F605" s="20">
        <v>3300000</v>
      </c>
      <c r="G605" s="19">
        <f t="shared" si="52"/>
        <v>0</v>
      </c>
      <c r="H605" s="19">
        <v>0</v>
      </c>
      <c r="I605" s="19">
        <v>0</v>
      </c>
      <c r="J605" s="29">
        <v>0.2</v>
      </c>
      <c r="K605" s="22">
        <f t="shared" si="55"/>
        <v>0</v>
      </c>
      <c r="L605" s="19">
        <f t="shared" si="53"/>
        <v>3300000</v>
      </c>
      <c r="M605" s="20">
        <f t="shared" si="54"/>
        <v>0</v>
      </c>
    </row>
    <row r="606" spans="1:17" ht="17.100000000000001" customHeight="1">
      <c r="A606" s="17" t="s">
        <v>1045</v>
      </c>
      <c r="B606" s="17" t="s">
        <v>603</v>
      </c>
      <c r="C606" s="35" t="s">
        <v>1091</v>
      </c>
      <c r="D606" s="17" t="s">
        <v>602</v>
      </c>
      <c r="E606" s="19">
        <v>1390400</v>
      </c>
      <c r="F606" s="20">
        <v>1390400</v>
      </c>
      <c r="G606" s="19">
        <f t="shared" si="52"/>
        <v>0</v>
      </c>
      <c r="H606" s="19">
        <v>0</v>
      </c>
      <c r="I606" s="19">
        <v>0</v>
      </c>
      <c r="J606" s="29">
        <v>0.2</v>
      </c>
      <c r="K606" s="22">
        <f t="shared" si="55"/>
        <v>0</v>
      </c>
      <c r="L606" s="19">
        <f t="shared" si="53"/>
        <v>1390400</v>
      </c>
      <c r="M606" s="20">
        <f t="shared" si="54"/>
        <v>0</v>
      </c>
    </row>
    <row r="607" spans="1:17" ht="17.100000000000001" customHeight="1">
      <c r="A607" s="17" t="s">
        <v>1045</v>
      </c>
      <c r="B607" s="17" t="s">
        <v>601</v>
      </c>
      <c r="C607" s="35" t="s">
        <v>1092</v>
      </c>
      <c r="D607" s="17" t="s">
        <v>602</v>
      </c>
      <c r="E607" s="19">
        <v>3822000</v>
      </c>
      <c r="F607" s="20">
        <v>3822000</v>
      </c>
      <c r="G607" s="19">
        <f t="shared" si="52"/>
        <v>0</v>
      </c>
      <c r="H607" s="19">
        <v>0</v>
      </c>
      <c r="I607" s="19">
        <v>0</v>
      </c>
      <c r="J607" s="29">
        <v>0.2</v>
      </c>
      <c r="K607" s="22">
        <f t="shared" si="55"/>
        <v>0</v>
      </c>
      <c r="L607" s="19">
        <f t="shared" si="53"/>
        <v>3822000</v>
      </c>
      <c r="M607" s="20">
        <f t="shared" si="54"/>
        <v>0</v>
      </c>
    </row>
    <row r="608" spans="1:17" ht="17.100000000000001" customHeight="1">
      <c r="A608" s="17" t="s">
        <v>1045</v>
      </c>
      <c r="B608" s="17" t="s">
        <v>608</v>
      </c>
      <c r="C608" s="35" t="s">
        <v>1086</v>
      </c>
      <c r="D608" s="17" t="s">
        <v>602</v>
      </c>
      <c r="E608" s="19">
        <v>6669000</v>
      </c>
      <c r="F608" s="20">
        <v>6669000</v>
      </c>
      <c r="G608" s="19">
        <f t="shared" si="52"/>
        <v>0</v>
      </c>
      <c r="H608" s="19">
        <v>0</v>
      </c>
      <c r="I608" s="19">
        <v>0</v>
      </c>
      <c r="J608" s="29">
        <v>0.2</v>
      </c>
      <c r="K608" s="22">
        <f t="shared" si="55"/>
        <v>0</v>
      </c>
      <c r="L608" s="19">
        <f t="shared" si="53"/>
        <v>6669000</v>
      </c>
      <c r="M608" s="20">
        <f t="shared" si="54"/>
        <v>0</v>
      </c>
    </row>
    <row r="609" spans="1:17" ht="17.100000000000001" customHeight="1">
      <c r="A609" s="17" t="s">
        <v>1045</v>
      </c>
      <c r="B609" s="17" t="s">
        <v>667</v>
      </c>
      <c r="C609" s="35" t="s">
        <v>1064</v>
      </c>
      <c r="D609" s="17" t="s">
        <v>661</v>
      </c>
      <c r="E609" s="19">
        <v>1433190</v>
      </c>
      <c r="F609" s="20">
        <v>1433190</v>
      </c>
      <c r="G609" s="19">
        <f t="shared" si="52"/>
        <v>0</v>
      </c>
      <c r="H609" s="19">
        <v>0</v>
      </c>
      <c r="I609" s="19">
        <v>0</v>
      </c>
      <c r="J609" s="29">
        <v>0.2</v>
      </c>
      <c r="K609" s="22">
        <f t="shared" si="55"/>
        <v>0</v>
      </c>
      <c r="L609" s="19">
        <f t="shared" si="53"/>
        <v>1433190</v>
      </c>
      <c r="M609" s="20">
        <f t="shared" si="54"/>
        <v>0</v>
      </c>
    </row>
    <row r="610" spans="1:17" ht="17.100000000000001" customHeight="1">
      <c r="A610" s="17" t="s">
        <v>1045</v>
      </c>
      <c r="B610" s="17" t="s">
        <v>695</v>
      </c>
      <c r="C610" s="35" t="s">
        <v>1093</v>
      </c>
      <c r="D610" s="17" t="s">
        <v>694</v>
      </c>
      <c r="E610" s="19">
        <v>9196000</v>
      </c>
      <c r="F610" s="20">
        <v>9196000</v>
      </c>
      <c r="G610" s="19">
        <f t="shared" si="52"/>
        <v>0</v>
      </c>
      <c r="H610" s="19">
        <v>0</v>
      </c>
      <c r="I610" s="19">
        <v>0</v>
      </c>
      <c r="J610" s="29">
        <v>0.2</v>
      </c>
      <c r="K610" s="22">
        <f t="shared" si="55"/>
        <v>0</v>
      </c>
      <c r="L610" s="19">
        <f t="shared" si="53"/>
        <v>9196000</v>
      </c>
      <c r="M610" s="20">
        <f t="shared" si="54"/>
        <v>0</v>
      </c>
    </row>
    <row r="611" spans="1:17" ht="17.100000000000001" customHeight="1">
      <c r="A611" s="17" t="s">
        <v>1045</v>
      </c>
      <c r="B611" s="17" t="s">
        <v>696</v>
      </c>
      <c r="C611" s="35" t="s">
        <v>1093</v>
      </c>
      <c r="D611" s="17" t="s">
        <v>694</v>
      </c>
      <c r="E611" s="19">
        <v>14052020</v>
      </c>
      <c r="F611" s="20">
        <v>14052020</v>
      </c>
      <c r="G611" s="19">
        <f t="shared" si="52"/>
        <v>0</v>
      </c>
      <c r="H611" s="19">
        <v>0</v>
      </c>
      <c r="I611" s="19">
        <v>0</v>
      </c>
      <c r="J611" s="29">
        <v>0.2</v>
      </c>
      <c r="K611" s="22">
        <f t="shared" si="55"/>
        <v>0</v>
      </c>
      <c r="L611" s="19">
        <f t="shared" si="53"/>
        <v>14052020</v>
      </c>
      <c r="M611" s="20">
        <f t="shared" si="54"/>
        <v>0</v>
      </c>
    </row>
    <row r="612" spans="1:17" ht="17.100000000000001" customHeight="1">
      <c r="A612" s="17" t="s">
        <v>1045</v>
      </c>
      <c r="B612" s="17" t="s">
        <v>703</v>
      </c>
      <c r="C612" s="35" t="s">
        <v>1093</v>
      </c>
      <c r="D612" s="17" t="s">
        <v>704</v>
      </c>
      <c r="E612" s="19">
        <v>72730</v>
      </c>
      <c r="F612" s="20">
        <v>72730</v>
      </c>
      <c r="G612" s="19">
        <f t="shared" si="52"/>
        <v>0</v>
      </c>
      <c r="H612" s="19">
        <v>0</v>
      </c>
      <c r="I612" s="19">
        <v>0</v>
      </c>
      <c r="J612" s="29">
        <v>0.2</v>
      </c>
      <c r="K612" s="22">
        <f t="shared" si="55"/>
        <v>0</v>
      </c>
      <c r="L612" s="19">
        <f t="shared" si="53"/>
        <v>72730</v>
      </c>
      <c r="M612" s="20">
        <f t="shared" si="54"/>
        <v>0</v>
      </c>
    </row>
    <row r="613" spans="1:17" ht="17.100000000000001" customHeight="1">
      <c r="A613" s="17" t="s">
        <v>1045</v>
      </c>
      <c r="B613" s="17" t="s">
        <v>742</v>
      </c>
      <c r="C613" s="35" t="s">
        <v>1065</v>
      </c>
      <c r="D613" s="17" t="s">
        <v>743</v>
      </c>
      <c r="E613" s="19">
        <v>1210000</v>
      </c>
      <c r="F613" s="20">
        <v>1210000</v>
      </c>
      <c r="G613" s="19">
        <f t="shared" si="52"/>
        <v>0</v>
      </c>
      <c r="H613" s="19">
        <v>0</v>
      </c>
      <c r="I613" s="19">
        <v>0</v>
      </c>
      <c r="J613" s="29">
        <v>0.2</v>
      </c>
      <c r="K613" s="22">
        <f>G613</f>
        <v>0</v>
      </c>
      <c r="L613" s="19">
        <f t="shared" si="53"/>
        <v>1210000</v>
      </c>
      <c r="M613" s="20">
        <f t="shared" si="54"/>
        <v>0</v>
      </c>
    </row>
    <row r="614" spans="1:17" ht="17.100000000000001" customHeight="1">
      <c r="A614" s="17" t="s">
        <v>1045</v>
      </c>
      <c r="B614" s="17" t="s">
        <v>793</v>
      </c>
      <c r="C614" s="35" t="s">
        <v>1066</v>
      </c>
      <c r="D614" s="17" t="s">
        <v>792</v>
      </c>
      <c r="E614" s="19">
        <v>6747480</v>
      </c>
      <c r="F614" s="20">
        <v>6747480</v>
      </c>
      <c r="G614" s="19">
        <f t="shared" si="52"/>
        <v>0</v>
      </c>
      <c r="H614" s="19">
        <v>0</v>
      </c>
      <c r="I614" s="19">
        <v>0</v>
      </c>
      <c r="J614" s="29">
        <v>0.2</v>
      </c>
      <c r="K614" s="22">
        <f t="shared" ref="K614:K618" si="56">G614</f>
        <v>0</v>
      </c>
      <c r="L614" s="19">
        <f t="shared" si="53"/>
        <v>6747480</v>
      </c>
      <c r="M614" s="20">
        <f t="shared" si="54"/>
        <v>0</v>
      </c>
    </row>
    <row r="615" spans="1:17" ht="17.100000000000001" customHeight="1">
      <c r="A615" s="17" t="s">
        <v>1045</v>
      </c>
      <c r="B615" s="17" t="s">
        <v>804</v>
      </c>
      <c r="C615" s="35" t="s">
        <v>1094</v>
      </c>
      <c r="D615" s="17" t="s">
        <v>805</v>
      </c>
      <c r="E615" s="19">
        <v>4545410</v>
      </c>
      <c r="F615" s="20">
        <v>4545410</v>
      </c>
      <c r="G615" s="19">
        <f t="shared" si="52"/>
        <v>0</v>
      </c>
      <c r="H615" s="19">
        <v>0</v>
      </c>
      <c r="I615" s="19">
        <v>0</v>
      </c>
      <c r="J615" s="29">
        <v>0.2</v>
      </c>
      <c r="K615" s="22">
        <f t="shared" si="56"/>
        <v>0</v>
      </c>
      <c r="L615" s="19">
        <f t="shared" si="53"/>
        <v>4545410</v>
      </c>
      <c r="M615" s="20">
        <f t="shared" si="54"/>
        <v>0</v>
      </c>
    </row>
    <row r="616" spans="1:17" ht="17.100000000000001" customHeight="1">
      <c r="A616" s="17" t="s">
        <v>1045</v>
      </c>
      <c r="B616" s="17" t="s">
        <v>809</v>
      </c>
      <c r="C616" s="35" t="s">
        <v>1095</v>
      </c>
      <c r="D616" s="17" t="s">
        <v>810</v>
      </c>
      <c r="E616" s="19">
        <v>8480340</v>
      </c>
      <c r="F616" s="20">
        <v>8480340</v>
      </c>
      <c r="G616" s="19">
        <f t="shared" si="52"/>
        <v>0</v>
      </c>
      <c r="H616" s="19">
        <v>0</v>
      </c>
      <c r="I616" s="19">
        <v>0</v>
      </c>
      <c r="J616" s="29">
        <v>0.2</v>
      </c>
      <c r="K616" s="22">
        <f t="shared" si="56"/>
        <v>0</v>
      </c>
      <c r="L616" s="19">
        <f t="shared" si="53"/>
        <v>8480340</v>
      </c>
      <c r="M616" s="20">
        <f t="shared" si="54"/>
        <v>0</v>
      </c>
    </row>
    <row r="617" spans="1:17" ht="17.100000000000001" customHeight="1">
      <c r="A617" s="17" t="s">
        <v>1045</v>
      </c>
      <c r="B617" s="17" t="s">
        <v>811</v>
      </c>
      <c r="C617" s="35" t="s">
        <v>1096</v>
      </c>
      <c r="D617" s="17" t="s">
        <v>810</v>
      </c>
      <c r="E617" s="19">
        <v>6387700</v>
      </c>
      <c r="F617" s="20">
        <v>6387700</v>
      </c>
      <c r="G617" s="19">
        <f t="shared" si="52"/>
        <v>0</v>
      </c>
      <c r="H617" s="19">
        <v>0</v>
      </c>
      <c r="I617" s="19">
        <v>0</v>
      </c>
      <c r="J617" s="29">
        <v>0.2</v>
      </c>
      <c r="K617" s="22">
        <f t="shared" si="56"/>
        <v>0</v>
      </c>
      <c r="L617" s="19">
        <f t="shared" si="53"/>
        <v>6387700</v>
      </c>
      <c r="M617" s="20">
        <f t="shared" si="54"/>
        <v>0</v>
      </c>
      <c r="O617" s="7"/>
      <c r="P617" s="3"/>
      <c r="Q617" s="2"/>
    </row>
    <row r="618" spans="1:17" ht="17.100000000000001" customHeight="1">
      <c r="A618" s="17" t="s">
        <v>1045</v>
      </c>
      <c r="B618" s="17" t="s">
        <v>814</v>
      </c>
      <c r="C618" s="35" t="s">
        <v>1097</v>
      </c>
      <c r="D618" s="17" t="s">
        <v>815</v>
      </c>
      <c r="E618" s="19">
        <v>5720000</v>
      </c>
      <c r="F618" s="20">
        <v>5720000</v>
      </c>
      <c r="G618" s="19">
        <f t="shared" si="52"/>
        <v>0</v>
      </c>
      <c r="H618" s="19">
        <v>0</v>
      </c>
      <c r="I618" s="19">
        <v>0</v>
      </c>
      <c r="J618" s="29">
        <v>0.2</v>
      </c>
      <c r="K618" s="22">
        <f t="shared" si="56"/>
        <v>0</v>
      </c>
      <c r="L618" s="19">
        <f t="shared" si="53"/>
        <v>5720000</v>
      </c>
      <c r="M618" s="20">
        <f t="shared" si="54"/>
        <v>0</v>
      </c>
      <c r="O618" s="7"/>
      <c r="P618" s="1" t="s">
        <v>1278</v>
      </c>
    </row>
    <row r="619" spans="1:17" ht="17.100000000000001" customHeight="1">
      <c r="A619" s="17" t="s">
        <v>1045</v>
      </c>
      <c r="B619" s="17" t="s">
        <v>911</v>
      </c>
      <c r="C619" s="35" t="s">
        <v>1067</v>
      </c>
      <c r="D619" s="17" t="s">
        <v>912</v>
      </c>
      <c r="E619" s="19">
        <v>11873220</v>
      </c>
      <c r="F619" s="20">
        <v>11873220</v>
      </c>
      <c r="G619" s="19">
        <f t="shared" si="52"/>
        <v>0</v>
      </c>
      <c r="H619" s="19">
        <v>0</v>
      </c>
      <c r="I619" s="19">
        <v>0</v>
      </c>
      <c r="J619" s="29">
        <v>0.2</v>
      </c>
      <c r="K619" s="66">
        <f>G619</f>
        <v>0</v>
      </c>
      <c r="L619" s="19">
        <f t="shared" si="53"/>
        <v>11873220</v>
      </c>
      <c r="M619" s="20">
        <f t="shared" si="54"/>
        <v>0</v>
      </c>
      <c r="O619" s="7"/>
      <c r="P619" s="8">
        <f>E619/5</f>
        <v>2374644</v>
      </c>
    </row>
    <row r="620" spans="1:17" ht="17.100000000000001" customHeight="1">
      <c r="A620" s="17" t="s">
        <v>1045</v>
      </c>
      <c r="B620" s="17" t="s">
        <v>919</v>
      </c>
      <c r="C620" s="35" t="s">
        <v>1098</v>
      </c>
      <c r="D620" s="17" t="s">
        <v>920</v>
      </c>
      <c r="E620" s="19">
        <v>7565000</v>
      </c>
      <c r="F620" s="20">
        <v>7565000</v>
      </c>
      <c r="G620" s="19">
        <f t="shared" si="52"/>
        <v>0</v>
      </c>
      <c r="H620" s="19">
        <v>0</v>
      </c>
      <c r="I620" s="19">
        <v>0</v>
      </c>
      <c r="J620" s="29">
        <v>0.2</v>
      </c>
      <c r="K620" s="66">
        <f t="shared" ref="K620:K624" si="57">G620</f>
        <v>0</v>
      </c>
      <c r="L620" s="19">
        <f t="shared" si="53"/>
        <v>7565000</v>
      </c>
      <c r="M620" s="20">
        <f t="shared" si="54"/>
        <v>0</v>
      </c>
      <c r="O620" s="7"/>
      <c r="P620" s="8">
        <f t="shared" ref="P620:P642" si="58">E620/5</f>
        <v>1513000</v>
      </c>
    </row>
    <row r="621" spans="1:17" ht="17.100000000000001" customHeight="1">
      <c r="A621" s="17" t="s">
        <v>1045</v>
      </c>
      <c r="B621" s="17" t="s">
        <v>921</v>
      </c>
      <c r="C621" s="35" t="s">
        <v>922</v>
      </c>
      <c r="D621" s="17" t="s">
        <v>923</v>
      </c>
      <c r="E621" s="19">
        <v>5659000</v>
      </c>
      <c r="F621" s="20">
        <v>5659000</v>
      </c>
      <c r="G621" s="19">
        <f t="shared" si="52"/>
        <v>0</v>
      </c>
      <c r="H621" s="19">
        <v>0</v>
      </c>
      <c r="I621" s="19">
        <v>0</v>
      </c>
      <c r="J621" s="29">
        <v>0.2</v>
      </c>
      <c r="K621" s="66">
        <f t="shared" si="57"/>
        <v>0</v>
      </c>
      <c r="L621" s="19">
        <f t="shared" si="53"/>
        <v>5659000</v>
      </c>
      <c r="M621" s="20">
        <f t="shared" si="54"/>
        <v>0</v>
      </c>
      <c r="O621" s="7"/>
      <c r="P621" s="8">
        <f t="shared" si="58"/>
        <v>1131800</v>
      </c>
    </row>
    <row r="622" spans="1:17" ht="17.100000000000001" customHeight="1">
      <c r="A622" s="17" t="s">
        <v>1045</v>
      </c>
      <c r="B622" s="17" t="s">
        <v>927</v>
      </c>
      <c r="C622" s="35" t="s">
        <v>1068</v>
      </c>
      <c r="D622" s="17" t="s">
        <v>928</v>
      </c>
      <c r="E622" s="19">
        <v>56000000</v>
      </c>
      <c r="F622" s="20">
        <v>56000000</v>
      </c>
      <c r="G622" s="19">
        <f t="shared" si="52"/>
        <v>0</v>
      </c>
      <c r="H622" s="19">
        <v>0</v>
      </c>
      <c r="I622" s="19">
        <v>0</v>
      </c>
      <c r="J622" s="29">
        <v>0.2</v>
      </c>
      <c r="K622" s="66">
        <f t="shared" si="57"/>
        <v>0</v>
      </c>
      <c r="L622" s="19">
        <f t="shared" si="53"/>
        <v>56000000</v>
      </c>
      <c r="M622" s="20">
        <f t="shared" si="54"/>
        <v>0</v>
      </c>
      <c r="O622" s="7"/>
      <c r="P622" s="8">
        <f t="shared" si="58"/>
        <v>11200000</v>
      </c>
    </row>
    <row r="623" spans="1:17" ht="17.100000000000001" customHeight="1">
      <c r="A623" s="17" t="s">
        <v>1045</v>
      </c>
      <c r="B623" s="30" t="s">
        <v>936</v>
      </c>
      <c r="C623" s="35" t="s">
        <v>1099</v>
      </c>
      <c r="D623" s="31">
        <v>40939</v>
      </c>
      <c r="E623" s="19">
        <v>15000000</v>
      </c>
      <c r="F623" s="20">
        <v>15000000</v>
      </c>
      <c r="G623" s="19">
        <f t="shared" si="52"/>
        <v>0</v>
      </c>
      <c r="H623" s="19">
        <v>0</v>
      </c>
      <c r="I623" s="19">
        <v>0</v>
      </c>
      <c r="J623" s="29">
        <v>0.2</v>
      </c>
      <c r="K623" s="66">
        <f t="shared" si="57"/>
        <v>0</v>
      </c>
      <c r="L623" s="19">
        <f t="shared" si="53"/>
        <v>15000000</v>
      </c>
      <c r="M623" s="20">
        <f t="shared" si="54"/>
        <v>0</v>
      </c>
      <c r="O623" s="7"/>
      <c r="P623" s="8">
        <f t="shared" si="58"/>
        <v>3000000</v>
      </c>
    </row>
    <row r="624" spans="1:17" ht="17.100000000000001" customHeight="1">
      <c r="A624" s="17" t="s">
        <v>1045</v>
      </c>
      <c r="B624" s="30" t="s">
        <v>978</v>
      </c>
      <c r="C624" s="35" t="s">
        <v>1069</v>
      </c>
      <c r="D624" s="31">
        <v>41148</v>
      </c>
      <c r="E624" s="19">
        <v>6908000</v>
      </c>
      <c r="F624" s="20">
        <v>6908000</v>
      </c>
      <c r="G624" s="19">
        <f t="shared" si="52"/>
        <v>0</v>
      </c>
      <c r="H624" s="19">
        <v>0</v>
      </c>
      <c r="I624" s="19">
        <v>0</v>
      </c>
      <c r="J624" s="29">
        <v>0.2</v>
      </c>
      <c r="K624" s="66">
        <f t="shared" si="57"/>
        <v>0</v>
      </c>
      <c r="L624" s="19">
        <f t="shared" si="53"/>
        <v>6908000</v>
      </c>
      <c r="M624" s="20">
        <f t="shared" si="54"/>
        <v>0</v>
      </c>
      <c r="O624" s="7"/>
      <c r="P624" s="8">
        <f t="shared" si="58"/>
        <v>1381600</v>
      </c>
    </row>
    <row r="625" spans="1:16" ht="17.100000000000001" customHeight="1">
      <c r="A625" s="17" t="s">
        <v>1045</v>
      </c>
      <c r="B625" s="30"/>
      <c r="C625" s="35" t="s">
        <v>993</v>
      </c>
      <c r="D625" s="31">
        <v>41383</v>
      </c>
      <c r="E625" s="19">
        <v>95000000</v>
      </c>
      <c r="F625" s="20">
        <v>73764705.923076928</v>
      </c>
      <c r="G625" s="19">
        <f t="shared" si="52"/>
        <v>21235294.076923072</v>
      </c>
      <c r="H625" s="19">
        <v>0</v>
      </c>
      <c r="I625" s="19">
        <v>0</v>
      </c>
      <c r="J625" s="29">
        <v>0.2</v>
      </c>
      <c r="K625" s="66">
        <f>P625</f>
        <v>19000000</v>
      </c>
      <c r="L625" s="19">
        <f t="shared" si="53"/>
        <v>92764705.923076928</v>
      </c>
      <c r="M625" s="20">
        <f t="shared" si="54"/>
        <v>2235294.0769230723</v>
      </c>
      <c r="O625" s="7"/>
      <c r="P625" s="8">
        <f t="shared" si="58"/>
        <v>19000000</v>
      </c>
    </row>
    <row r="626" spans="1:16" ht="17.100000000000001" customHeight="1">
      <c r="A626" s="17" t="s">
        <v>1045</v>
      </c>
      <c r="B626" s="30"/>
      <c r="C626" s="35" t="s">
        <v>1100</v>
      </c>
      <c r="D626" s="31">
        <v>41418</v>
      </c>
      <c r="E626" s="19">
        <v>20238690</v>
      </c>
      <c r="F626" s="20">
        <v>15568223.4</v>
      </c>
      <c r="G626" s="19">
        <f t="shared" si="52"/>
        <v>4670466.5999999996</v>
      </c>
      <c r="H626" s="19">
        <v>0</v>
      </c>
      <c r="I626" s="19">
        <v>0</v>
      </c>
      <c r="J626" s="29">
        <v>0.2</v>
      </c>
      <c r="K626" s="66">
        <f t="shared" ref="K626:K642" si="59">P626</f>
        <v>4047738</v>
      </c>
      <c r="L626" s="19">
        <f t="shared" si="53"/>
        <v>19615961.399999999</v>
      </c>
      <c r="M626" s="20">
        <f t="shared" si="54"/>
        <v>622728.60000000149</v>
      </c>
      <c r="O626" s="7"/>
      <c r="P626" s="8">
        <f t="shared" si="58"/>
        <v>4047738</v>
      </c>
    </row>
    <row r="627" spans="1:16" ht="17.100000000000001" customHeight="1">
      <c r="A627" s="17" t="s">
        <v>1045</v>
      </c>
      <c r="B627" s="30"/>
      <c r="C627" s="35" t="s">
        <v>1070</v>
      </c>
      <c r="D627" s="31">
        <v>41481</v>
      </c>
      <c r="E627" s="19">
        <v>2200000</v>
      </c>
      <c r="F627" s="20">
        <v>1662222.1428571427</v>
      </c>
      <c r="G627" s="19">
        <f t="shared" si="52"/>
        <v>537777.85714285728</v>
      </c>
      <c r="H627" s="19">
        <v>0</v>
      </c>
      <c r="I627" s="19">
        <v>0</v>
      </c>
      <c r="J627" s="29">
        <v>0.2</v>
      </c>
      <c r="K627" s="66">
        <f t="shared" si="59"/>
        <v>440000</v>
      </c>
      <c r="L627" s="19">
        <f t="shared" si="53"/>
        <v>2102222.1428571427</v>
      </c>
      <c r="M627" s="20">
        <f t="shared" si="54"/>
        <v>97777.857142857276</v>
      </c>
      <c r="O627" s="7"/>
      <c r="P627" s="8">
        <f t="shared" si="58"/>
        <v>440000</v>
      </c>
    </row>
    <row r="628" spans="1:16" ht="17.100000000000001" customHeight="1">
      <c r="A628" s="17" t="s">
        <v>1045</v>
      </c>
      <c r="B628" s="30"/>
      <c r="C628" s="35" t="s">
        <v>1101</v>
      </c>
      <c r="D628" s="31">
        <v>41564</v>
      </c>
      <c r="E628" s="19">
        <v>11112200</v>
      </c>
      <c r="F628" s="20">
        <v>8187936.5333333332</v>
      </c>
      <c r="G628" s="19">
        <f t="shared" si="52"/>
        <v>2924263.4666666668</v>
      </c>
      <c r="H628" s="19">
        <v>0</v>
      </c>
      <c r="I628" s="19">
        <v>0</v>
      </c>
      <c r="J628" s="29">
        <v>0.2</v>
      </c>
      <c r="K628" s="66">
        <f t="shared" si="59"/>
        <v>2222440</v>
      </c>
      <c r="L628" s="19">
        <f t="shared" si="53"/>
        <v>10410376.533333333</v>
      </c>
      <c r="M628" s="20">
        <f t="shared" si="54"/>
        <v>701823.46666666679</v>
      </c>
      <c r="O628" s="7" t="s">
        <v>1133</v>
      </c>
      <c r="P628" s="8">
        <f t="shared" si="58"/>
        <v>2222440</v>
      </c>
    </row>
    <row r="629" spans="1:16" ht="17.100000000000001" customHeight="1">
      <c r="A629" s="17" t="s">
        <v>1045</v>
      </c>
      <c r="B629" s="30"/>
      <c r="C629" s="30" t="s">
        <v>1071</v>
      </c>
      <c r="D629" s="33" t="s">
        <v>1042</v>
      </c>
      <c r="E629" s="41">
        <v>15000000</v>
      </c>
      <c r="F629" s="20">
        <v>8000000</v>
      </c>
      <c r="G629" s="19">
        <f t="shared" si="52"/>
        <v>7000000</v>
      </c>
      <c r="H629" s="19">
        <v>0</v>
      </c>
      <c r="I629" s="19">
        <v>0</v>
      </c>
      <c r="J629" s="29">
        <v>0.2</v>
      </c>
      <c r="K629" s="66">
        <f t="shared" si="59"/>
        <v>3000000</v>
      </c>
      <c r="L629" s="19">
        <f t="shared" si="53"/>
        <v>11000000</v>
      </c>
      <c r="M629" s="20">
        <f t="shared" si="54"/>
        <v>4000000</v>
      </c>
      <c r="N629" s="3" t="s">
        <v>1277</v>
      </c>
      <c r="O629" s="7" t="s">
        <v>1133</v>
      </c>
      <c r="P629" s="8">
        <f t="shared" si="58"/>
        <v>3000000</v>
      </c>
    </row>
    <row r="630" spans="1:16" ht="17.100000000000001" customHeight="1">
      <c r="A630" s="17" t="s">
        <v>1045</v>
      </c>
      <c r="B630" s="30"/>
      <c r="C630" s="30" t="s">
        <v>1072</v>
      </c>
      <c r="D630" s="33" t="s">
        <v>1042</v>
      </c>
      <c r="E630" s="41">
        <v>14740000</v>
      </c>
      <c r="F630" s="20">
        <v>7861333.076923077</v>
      </c>
      <c r="G630" s="19">
        <f t="shared" si="52"/>
        <v>6878666.923076923</v>
      </c>
      <c r="H630" s="19">
        <v>0</v>
      </c>
      <c r="I630" s="19">
        <v>0</v>
      </c>
      <c r="J630" s="29">
        <v>0.2</v>
      </c>
      <c r="K630" s="66">
        <f t="shared" si="59"/>
        <v>2948000</v>
      </c>
      <c r="L630" s="19">
        <f t="shared" si="53"/>
        <v>10809333.076923076</v>
      </c>
      <c r="M630" s="20">
        <f t="shared" si="54"/>
        <v>3930666.9230769239</v>
      </c>
      <c r="N630" s="3" t="s">
        <v>1277</v>
      </c>
      <c r="O630" s="7" t="s">
        <v>1133</v>
      </c>
      <c r="P630" s="8">
        <f t="shared" si="58"/>
        <v>2948000</v>
      </c>
    </row>
    <row r="631" spans="1:16" ht="17.100000000000001" customHeight="1">
      <c r="A631" s="17" t="s">
        <v>1045</v>
      </c>
      <c r="B631" s="30"/>
      <c r="C631" s="30" t="s">
        <v>1073</v>
      </c>
      <c r="D631" s="33" t="s">
        <v>1043</v>
      </c>
      <c r="E631" s="41">
        <v>34032790</v>
      </c>
      <c r="F631" s="20">
        <v>17016395</v>
      </c>
      <c r="G631" s="19">
        <f t="shared" si="52"/>
        <v>17016395</v>
      </c>
      <c r="H631" s="19">
        <v>0</v>
      </c>
      <c r="I631" s="19">
        <v>0</v>
      </c>
      <c r="J631" s="29">
        <v>0.2</v>
      </c>
      <c r="K631" s="66">
        <f t="shared" si="59"/>
        <v>6806558</v>
      </c>
      <c r="L631" s="19">
        <f t="shared" si="53"/>
        <v>23822953</v>
      </c>
      <c r="M631" s="20">
        <f t="shared" si="54"/>
        <v>10209837</v>
      </c>
      <c r="N631" s="3" t="s">
        <v>1277</v>
      </c>
      <c r="O631" s="7" t="s">
        <v>1133</v>
      </c>
      <c r="P631" s="8">
        <f t="shared" si="58"/>
        <v>6806558</v>
      </c>
    </row>
    <row r="632" spans="1:16" ht="17.100000000000001" customHeight="1">
      <c r="A632" s="17" t="s">
        <v>1045</v>
      </c>
      <c r="B632" s="30"/>
      <c r="C632" s="30" t="s">
        <v>1102</v>
      </c>
      <c r="D632" s="31">
        <v>41898</v>
      </c>
      <c r="E632" s="41">
        <v>35000000</v>
      </c>
      <c r="F632" s="20">
        <v>16333333.071428571</v>
      </c>
      <c r="G632" s="19">
        <f t="shared" si="52"/>
        <v>18666666.928571429</v>
      </c>
      <c r="H632" s="19">
        <v>0</v>
      </c>
      <c r="I632" s="19">
        <v>0</v>
      </c>
      <c r="J632" s="29">
        <v>0.2</v>
      </c>
      <c r="K632" s="66">
        <f t="shared" si="59"/>
        <v>7000000</v>
      </c>
      <c r="L632" s="19">
        <f t="shared" si="53"/>
        <v>23333333.071428571</v>
      </c>
      <c r="M632" s="20">
        <f t="shared" si="54"/>
        <v>11666666.928571429</v>
      </c>
      <c r="N632" s="3" t="s">
        <v>1277</v>
      </c>
      <c r="O632" s="7" t="s">
        <v>1133</v>
      </c>
      <c r="P632" s="8">
        <f t="shared" si="58"/>
        <v>7000000</v>
      </c>
    </row>
    <row r="633" spans="1:16" ht="17.100000000000001" customHeight="1">
      <c r="A633" s="17" t="s">
        <v>1045</v>
      </c>
      <c r="B633" s="30"/>
      <c r="C633" s="30" t="s">
        <v>1103</v>
      </c>
      <c r="D633" s="31">
        <v>41974</v>
      </c>
      <c r="E633" s="41">
        <v>9559000</v>
      </c>
      <c r="F633" s="20">
        <v>3982916.9322033897</v>
      </c>
      <c r="G633" s="19">
        <f t="shared" si="52"/>
        <v>5576083.0677966103</v>
      </c>
      <c r="H633" s="19">
        <v>0</v>
      </c>
      <c r="I633" s="19">
        <v>0</v>
      </c>
      <c r="J633" s="29">
        <v>0.2</v>
      </c>
      <c r="K633" s="66">
        <f t="shared" si="59"/>
        <v>1911800</v>
      </c>
      <c r="L633" s="19">
        <f t="shared" si="53"/>
        <v>5894716.9322033897</v>
      </c>
      <c r="M633" s="20">
        <f t="shared" si="54"/>
        <v>3664283.0677966103</v>
      </c>
      <c r="N633" s="3" t="s">
        <v>1133</v>
      </c>
      <c r="O633" s="7" t="s">
        <v>1133</v>
      </c>
      <c r="P633" s="8">
        <f t="shared" si="58"/>
        <v>1911800</v>
      </c>
    </row>
    <row r="634" spans="1:16" ht="17.100000000000001" customHeight="1">
      <c r="A634" s="17" t="s">
        <v>1134</v>
      </c>
      <c r="B634" s="30"/>
      <c r="C634" s="30" t="s">
        <v>1103</v>
      </c>
      <c r="D634" s="33" t="s">
        <v>1109</v>
      </c>
      <c r="E634" s="34">
        <v>29539640</v>
      </c>
      <c r="F634" s="20">
        <v>11323528.666666668</v>
      </c>
      <c r="G634" s="19">
        <f t="shared" si="52"/>
        <v>18216111.333333332</v>
      </c>
      <c r="H634" s="19">
        <v>0</v>
      </c>
      <c r="I634" s="19">
        <v>0</v>
      </c>
      <c r="J634" s="29">
        <v>0.2</v>
      </c>
      <c r="K634" s="66">
        <f t="shared" si="59"/>
        <v>5907928</v>
      </c>
      <c r="L634" s="19">
        <f t="shared" si="53"/>
        <v>17231456.666666668</v>
      </c>
      <c r="M634" s="20">
        <f t="shared" si="54"/>
        <v>12308183.333333332</v>
      </c>
      <c r="N634" s="3" t="s">
        <v>1277</v>
      </c>
      <c r="O634" s="7"/>
      <c r="P634" s="8">
        <f t="shared" si="58"/>
        <v>5907928</v>
      </c>
    </row>
    <row r="635" spans="1:16" ht="17.100000000000001" customHeight="1">
      <c r="A635" s="17" t="s">
        <v>1134</v>
      </c>
      <c r="B635" s="30"/>
      <c r="C635" s="30" t="s">
        <v>1135</v>
      </c>
      <c r="D635" s="42">
        <v>42346</v>
      </c>
      <c r="E635" s="43">
        <v>5445000</v>
      </c>
      <c r="F635" s="20">
        <v>1179750</v>
      </c>
      <c r="G635" s="19">
        <f t="shared" si="52"/>
        <v>4265250</v>
      </c>
      <c r="H635" s="19">
        <v>0</v>
      </c>
      <c r="I635" s="19">
        <v>0</v>
      </c>
      <c r="J635" s="29">
        <v>0.2</v>
      </c>
      <c r="K635" s="66">
        <f t="shared" si="59"/>
        <v>1089000</v>
      </c>
      <c r="L635" s="19">
        <f t="shared" si="53"/>
        <v>2268750</v>
      </c>
      <c r="M635" s="20">
        <f t="shared" si="54"/>
        <v>3176250</v>
      </c>
      <c r="N635" s="3" t="s">
        <v>1277</v>
      </c>
      <c r="O635" s="7"/>
      <c r="P635" s="8">
        <f t="shared" si="58"/>
        <v>1089000</v>
      </c>
    </row>
    <row r="636" spans="1:16" ht="17.100000000000001" customHeight="1">
      <c r="A636" s="17" t="s">
        <v>1134</v>
      </c>
      <c r="B636" s="30"/>
      <c r="C636" s="47" t="s">
        <v>1167</v>
      </c>
      <c r="D636" s="44" t="s">
        <v>1169</v>
      </c>
      <c r="E636" s="45">
        <v>1408000</v>
      </c>
      <c r="F636" s="39">
        <v>281600</v>
      </c>
      <c r="G636" s="19">
        <f t="shared" si="52"/>
        <v>1126400</v>
      </c>
      <c r="H636" s="19">
        <v>0</v>
      </c>
      <c r="I636" s="19">
        <v>0</v>
      </c>
      <c r="J636" s="29">
        <v>0.2</v>
      </c>
      <c r="K636" s="66">
        <f t="shared" si="59"/>
        <v>281600</v>
      </c>
      <c r="L636" s="19">
        <f t="shared" si="53"/>
        <v>563200</v>
      </c>
      <c r="M636" s="20">
        <f t="shared" si="54"/>
        <v>844800</v>
      </c>
      <c r="N636" s="3" t="s">
        <v>1133</v>
      </c>
      <c r="O636" s="7"/>
      <c r="P636" s="8">
        <f t="shared" si="58"/>
        <v>281600</v>
      </c>
    </row>
    <row r="637" spans="1:16" ht="17.100000000000001" customHeight="1">
      <c r="A637" s="71" t="s">
        <v>1134</v>
      </c>
      <c r="B637" s="72"/>
      <c r="C637" s="73" t="s">
        <v>1168</v>
      </c>
      <c r="D637" s="74" t="s">
        <v>1170</v>
      </c>
      <c r="E637" s="75">
        <v>5461000</v>
      </c>
      <c r="F637" s="76">
        <v>1092200</v>
      </c>
      <c r="G637" s="77">
        <f t="shared" ref="G637:G642" si="60">E637-F637</f>
        <v>4368800</v>
      </c>
      <c r="H637" s="77">
        <v>0</v>
      </c>
      <c r="I637" s="77">
        <v>0</v>
      </c>
      <c r="J637" s="78">
        <v>0.2</v>
      </c>
      <c r="K637" s="66">
        <f t="shared" si="59"/>
        <v>1092200</v>
      </c>
      <c r="L637" s="77">
        <f t="shared" ref="L637:L643" si="61">F637+K637</f>
        <v>2184400</v>
      </c>
      <c r="M637" s="79">
        <f t="shared" ref="M637:M643" si="62">E637-L637</f>
        <v>3276600</v>
      </c>
      <c r="N637" s="3" t="s">
        <v>1277</v>
      </c>
      <c r="O637" s="7"/>
      <c r="P637" s="8">
        <f t="shared" si="58"/>
        <v>1092200</v>
      </c>
    </row>
    <row r="638" spans="1:16" ht="17.100000000000001" customHeight="1">
      <c r="A638" s="60" t="s">
        <v>1134</v>
      </c>
      <c r="B638" s="37"/>
      <c r="C638" s="80" t="s">
        <v>1272</v>
      </c>
      <c r="D638" s="81" t="s">
        <v>1267</v>
      </c>
      <c r="E638" s="82">
        <v>96140000</v>
      </c>
      <c r="F638" s="40">
        <v>39745878</v>
      </c>
      <c r="G638" s="77">
        <f t="shared" si="60"/>
        <v>56394122</v>
      </c>
      <c r="H638" s="63">
        <v>0</v>
      </c>
      <c r="I638" s="63"/>
      <c r="J638" s="69">
        <v>0.2</v>
      </c>
      <c r="K638" s="66">
        <f t="shared" si="59"/>
        <v>19228000</v>
      </c>
      <c r="L638" s="63">
        <f t="shared" si="61"/>
        <v>58973878</v>
      </c>
      <c r="M638" s="64">
        <f t="shared" si="62"/>
        <v>37166122</v>
      </c>
      <c r="N638" s="3">
        <f t="shared" ref="N638:N642" si="63">N$2-D638</f>
        <v>325</v>
      </c>
      <c r="O638" s="70">
        <f t="shared" ref="O638:O642" si="64">ROUND(N638/30,0)</f>
        <v>11</v>
      </c>
      <c r="P638" s="8">
        <f t="shared" si="58"/>
        <v>19228000</v>
      </c>
    </row>
    <row r="639" spans="1:16" ht="17.100000000000001" customHeight="1">
      <c r="A639" s="60" t="s">
        <v>1134</v>
      </c>
      <c r="B639" s="37"/>
      <c r="C639" s="80" t="s">
        <v>1273</v>
      </c>
      <c r="D639" s="81" t="s">
        <v>1268</v>
      </c>
      <c r="E639" s="82">
        <v>660000</v>
      </c>
      <c r="F639" s="40">
        <v>248050</v>
      </c>
      <c r="G639" s="77">
        <f t="shared" si="60"/>
        <v>411950</v>
      </c>
      <c r="H639" s="63">
        <v>0</v>
      </c>
      <c r="I639" s="63"/>
      <c r="J639" s="69">
        <v>0.2</v>
      </c>
      <c r="K639" s="66">
        <f t="shared" si="59"/>
        <v>132000</v>
      </c>
      <c r="L639" s="63">
        <f t="shared" si="61"/>
        <v>380050</v>
      </c>
      <c r="M639" s="64">
        <f t="shared" si="62"/>
        <v>279950</v>
      </c>
      <c r="N639" s="3">
        <f t="shared" si="63"/>
        <v>311</v>
      </c>
      <c r="O639" s="70">
        <f t="shared" si="64"/>
        <v>10</v>
      </c>
      <c r="P639" s="8">
        <f t="shared" si="58"/>
        <v>132000</v>
      </c>
    </row>
    <row r="640" spans="1:16" ht="17.100000000000001" customHeight="1">
      <c r="A640" s="60" t="s">
        <v>1134</v>
      </c>
      <c r="B640" s="37"/>
      <c r="C640" s="80" t="s">
        <v>1274</v>
      </c>
      <c r="D640" s="81" t="s">
        <v>1269</v>
      </c>
      <c r="E640" s="82">
        <v>600000</v>
      </c>
      <c r="F640" s="40">
        <v>202950</v>
      </c>
      <c r="G640" s="77">
        <f t="shared" si="60"/>
        <v>397050</v>
      </c>
      <c r="H640" s="63">
        <v>0</v>
      </c>
      <c r="I640" s="63"/>
      <c r="J640" s="69">
        <v>0.2</v>
      </c>
      <c r="K640" s="66">
        <f t="shared" si="59"/>
        <v>120000</v>
      </c>
      <c r="L640" s="63">
        <f t="shared" si="61"/>
        <v>322950</v>
      </c>
      <c r="M640" s="64">
        <f t="shared" si="62"/>
        <v>277050</v>
      </c>
      <c r="N640" s="3">
        <f t="shared" si="63"/>
        <v>265</v>
      </c>
      <c r="O640" s="70">
        <f t="shared" si="64"/>
        <v>9</v>
      </c>
      <c r="P640" s="8">
        <f t="shared" si="58"/>
        <v>120000</v>
      </c>
    </row>
    <row r="641" spans="1:16" ht="17.100000000000001" customHeight="1">
      <c r="A641" s="60" t="s">
        <v>1134</v>
      </c>
      <c r="B641" s="37"/>
      <c r="C641" s="80" t="s">
        <v>1275</v>
      </c>
      <c r="D641" s="81" t="s">
        <v>1270</v>
      </c>
      <c r="E641" s="82">
        <v>2000000</v>
      </c>
      <c r="F641" s="40">
        <v>601333</v>
      </c>
      <c r="G641" s="77">
        <f t="shared" si="60"/>
        <v>1398667</v>
      </c>
      <c r="H641" s="63">
        <v>0</v>
      </c>
      <c r="I641" s="63"/>
      <c r="J641" s="69">
        <v>0.2</v>
      </c>
      <c r="K641" s="66">
        <f t="shared" si="59"/>
        <v>400000</v>
      </c>
      <c r="L641" s="63">
        <f t="shared" si="61"/>
        <v>1001333</v>
      </c>
      <c r="M641" s="64">
        <f t="shared" si="62"/>
        <v>998667</v>
      </c>
      <c r="N641" s="3">
        <f t="shared" si="63"/>
        <v>241</v>
      </c>
      <c r="O641" s="70">
        <f t="shared" si="64"/>
        <v>8</v>
      </c>
      <c r="P641" s="8">
        <f t="shared" si="58"/>
        <v>400000</v>
      </c>
    </row>
    <row r="642" spans="1:16" ht="17.100000000000001" customHeight="1">
      <c r="A642" s="60" t="s">
        <v>1134</v>
      </c>
      <c r="B642" s="37"/>
      <c r="C642" s="80" t="s">
        <v>1276</v>
      </c>
      <c r="D642" s="81" t="s">
        <v>1271</v>
      </c>
      <c r="E642" s="82">
        <v>2200000</v>
      </c>
      <c r="F642" s="40">
        <v>578783</v>
      </c>
      <c r="G642" s="77">
        <f t="shared" si="60"/>
        <v>1621217</v>
      </c>
      <c r="H642" s="63">
        <v>0</v>
      </c>
      <c r="I642" s="63"/>
      <c r="J642" s="69">
        <v>0.2</v>
      </c>
      <c r="K642" s="66">
        <f t="shared" si="59"/>
        <v>440000</v>
      </c>
      <c r="L642" s="63">
        <f t="shared" si="61"/>
        <v>1018783</v>
      </c>
      <c r="M642" s="64">
        <f t="shared" si="62"/>
        <v>1181217</v>
      </c>
      <c r="N642" s="3">
        <f t="shared" si="63"/>
        <v>219</v>
      </c>
      <c r="O642" s="70">
        <f t="shared" si="64"/>
        <v>7</v>
      </c>
      <c r="P642" s="8">
        <f t="shared" si="58"/>
        <v>440000</v>
      </c>
    </row>
    <row r="643" spans="1:16" ht="17.100000000000001" customHeight="1">
      <c r="A643" s="60"/>
      <c r="B643" s="37"/>
      <c r="C643" s="80"/>
      <c r="D643" s="81"/>
      <c r="E643" s="82"/>
      <c r="F643" s="40"/>
      <c r="G643" s="63"/>
      <c r="H643" s="63">
        <v>70800000</v>
      </c>
      <c r="I643" s="63"/>
      <c r="J643" s="69"/>
      <c r="K643" s="66">
        <f>P643*O643/12</f>
        <v>12980000</v>
      </c>
      <c r="L643" s="63">
        <f t="shared" si="61"/>
        <v>12980000</v>
      </c>
      <c r="M643" s="64">
        <f t="shared" si="62"/>
        <v>-12980000</v>
      </c>
      <c r="N643" s="3" t="s">
        <v>1277</v>
      </c>
      <c r="O643" s="70">
        <v>11</v>
      </c>
      <c r="P643" s="8">
        <f>H643/5</f>
        <v>14160000</v>
      </c>
    </row>
    <row r="644" spans="1:16" ht="21" customHeight="1">
      <c r="A644" s="150" t="s">
        <v>1213</v>
      </c>
      <c r="B644" s="150"/>
      <c r="C644" s="150"/>
      <c r="D644" s="150"/>
      <c r="E644" s="55">
        <f>SUM(E573:E642)</f>
        <v>671093100</v>
      </c>
      <c r="F644" s="55">
        <f t="shared" ref="F644:G644" si="65">SUM(F573:F642)</f>
        <v>498387918.74648917</v>
      </c>
      <c r="G644" s="55">
        <f t="shared" si="65"/>
        <v>172705181.25351089</v>
      </c>
      <c r="H644" s="55">
        <f>SUM(H573:H643)</f>
        <v>70800000</v>
      </c>
      <c r="I644" s="55">
        <f>SUM(I573:I633)</f>
        <v>0</v>
      </c>
      <c r="J644" s="55"/>
      <c r="K644" s="55">
        <f>SUM(K573:K643)</f>
        <v>89047264</v>
      </c>
      <c r="L644" s="55">
        <f>SUM(L573:L637)</f>
        <v>512758188.74648917</v>
      </c>
      <c r="M644" s="55">
        <f>SUM(M573:M637)</f>
        <v>56734911.253510892</v>
      </c>
      <c r="P644" s="3" t="s">
        <v>1133</v>
      </c>
    </row>
    <row r="645" spans="1:16" ht="21" customHeight="1">
      <c r="A645" s="151" t="s">
        <v>1214</v>
      </c>
      <c r="B645" s="151"/>
      <c r="C645" s="151"/>
      <c r="D645" s="151"/>
      <c r="E645" s="54">
        <f t="shared" ref="E645:M645" si="66">E644+E572+E10</f>
        <v>2784805434</v>
      </c>
      <c r="F645" s="54">
        <f t="shared" si="66"/>
        <v>2137234328.6281562</v>
      </c>
      <c r="G645" s="54">
        <f t="shared" si="66"/>
        <v>641322121.37184429</v>
      </c>
      <c r="H645" s="54">
        <f t="shared" si="66"/>
        <v>302800000</v>
      </c>
      <c r="I645" s="54">
        <f t="shared" si="66"/>
        <v>0</v>
      </c>
      <c r="J645" s="54">
        <f t="shared" si="66"/>
        <v>0</v>
      </c>
      <c r="K645" s="53">
        <f t="shared" si="66"/>
        <v>293867745</v>
      </c>
      <c r="L645" s="54">
        <f t="shared" si="66"/>
        <v>2260512412.6281562</v>
      </c>
      <c r="M645" s="54">
        <f t="shared" si="66"/>
        <v>190693021.37184423</v>
      </c>
      <c r="P645" s="3" t="s">
        <v>1133</v>
      </c>
    </row>
    <row r="646" spans="1:16" ht="13.5" hidden="1" customHeight="1">
      <c r="P646" s="8">
        <f>K645</f>
        <v>293867745</v>
      </c>
    </row>
    <row r="647" spans="1:16" ht="13.5" hidden="1" customHeight="1">
      <c r="E647" s="3"/>
      <c r="P647" s="8" t="e">
        <f>P646-P645</f>
        <v>#VALUE!</v>
      </c>
    </row>
    <row r="648" spans="1:16" ht="13.5" hidden="1" customHeight="1">
      <c r="E648" s="3"/>
      <c r="H648" s="3"/>
    </row>
    <row r="649" spans="1:16" ht="13.5" hidden="1" customHeight="1">
      <c r="A649" s="9" t="s">
        <v>1104</v>
      </c>
      <c r="E649" s="3"/>
    </row>
    <row r="650" spans="1:16" ht="13.5" hidden="1" customHeight="1">
      <c r="E650" s="3"/>
    </row>
    <row r="651" spans="1:16" ht="19.5" hidden="1" customHeight="1">
      <c r="A651" s="10" t="s">
        <v>1107</v>
      </c>
      <c r="E651" s="3"/>
      <c r="L651" s="11" t="s">
        <v>1132</v>
      </c>
      <c r="M651" s="11" t="s">
        <v>1129</v>
      </c>
      <c r="N651" s="11" t="s">
        <v>1130</v>
      </c>
      <c r="O651" s="11"/>
      <c r="P651" s="11" t="s">
        <v>1131</v>
      </c>
    </row>
    <row r="652" spans="1:16" ht="19.5" hidden="1" customHeight="1">
      <c r="E652" s="3"/>
      <c r="L652" s="11" t="s">
        <v>1127</v>
      </c>
      <c r="M652" s="12">
        <v>6665000</v>
      </c>
      <c r="N652" s="13"/>
      <c r="O652" s="13"/>
      <c r="P652" s="14" t="e">
        <f>#REF!+N652</f>
        <v>#REF!</v>
      </c>
    </row>
    <row r="653" spans="1:16" ht="19.5" hidden="1" customHeight="1">
      <c r="A653" s="9" t="s">
        <v>1108</v>
      </c>
      <c r="E653" s="3"/>
      <c r="L653" s="11" t="s">
        <v>1125</v>
      </c>
      <c r="M653" s="12">
        <v>188320000</v>
      </c>
      <c r="N653" s="12" t="e">
        <f>ROUND((#REF!*0.451*11/12)/1000,0)</f>
        <v>#REF!</v>
      </c>
      <c r="O653" s="16" t="s">
        <v>1133</v>
      </c>
      <c r="P653" s="14" t="e">
        <f>#REF!+N653</f>
        <v>#REF!</v>
      </c>
    </row>
    <row r="654" spans="1:16" ht="19.5" hidden="1" customHeight="1">
      <c r="E654" s="3"/>
      <c r="L654" s="11" t="s">
        <v>1126</v>
      </c>
      <c r="M654" s="12">
        <v>171630000</v>
      </c>
      <c r="N654" s="12" t="e">
        <f>ROUNDUP(#REF!*0.2/1000,0)</f>
        <v>#REF!</v>
      </c>
      <c r="O654" s="13"/>
      <c r="P654" s="14" t="e">
        <f>#REF!+N654</f>
        <v>#REF!</v>
      </c>
    </row>
    <row r="655" spans="1:16" ht="19.5" hidden="1" customHeight="1">
      <c r="L655" s="11" t="s">
        <v>1128</v>
      </c>
      <c r="M655" s="12">
        <f>SUM(M652:M654)</f>
        <v>366615000</v>
      </c>
      <c r="N655" s="15" t="e">
        <f>SUM(N652:N654)</f>
        <v>#REF!</v>
      </c>
      <c r="O655" s="13"/>
      <c r="P655" s="15" t="e">
        <f>SUM(P652:P654)</f>
        <v>#REF!</v>
      </c>
    </row>
    <row r="656" spans="1:16" ht="13.5" hidden="1" customHeight="1">
      <c r="M656" s="3"/>
    </row>
    <row r="657" spans="4:16" ht="13.5" customHeight="1">
      <c r="M657" s="3"/>
      <c r="P657" s="3" t="s">
        <v>1133</v>
      </c>
    </row>
    <row r="658" spans="4:16" ht="13.5" customHeight="1">
      <c r="P658" s="8" t="s">
        <v>1133</v>
      </c>
    </row>
    <row r="659" spans="4:16" ht="20.25" customHeight="1">
      <c r="D659" s="46" t="s">
        <v>1127</v>
      </c>
      <c r="E659" s="36">
        <f t="shared" ref="E659:M659" si="67">E10</f>
        <v>122221766</v>
      </c>
      <c r="F659" s="36">
        <f t="shared" si="67"/>
        <v>105987490</v>
      </c>
      <c r="G659" s="36">
        <f t="shared" si="67"/>
        <v>9985292</v>
      </c>
      <c r="H659" s="36">
        <f t="shared" si="67"/>
        <v>0</v>
      </c>
      <c r="I659" s="36">
        <f t="shared" si="67"/>
        <v>0</v>
      </c>
      <c r="J659" s="36">
        <f t="shared" si="67"/>
        <v>0</v>
      </c>
      <c r="K659" s="36">
        <f t="shared" si="67"/>
        <v>4503366</v>
      </c>
      <c r="L659" s="36">
        <f t="shared" si="67"/>
        <v>110490856</v>
      </c>
      <c r="M659" s="36">
        <f t="shared" si="67"/>
        <v>11730910</v>
      </c>
    </row>
    <row r="660" spans="4:16" ht="20.25" customHeight="1">
      <c r="D660" s="46" t="s">
        <v>1138</v>
      </c>
      <c r="E660" s="36">
        <f t="shared" ref="E660:M660" si="68">E572</f>
        <v>1991490568</v>
      </c>
      <c r="F660" s="36">
        <f t="shared" si="68"/>
        <v>1532858919.8816671</v>
      </c>
      <c r="G660" s="36">
        <f t="shared" si="68"/>
        <v>458631648.11833334</v>
      </c>
      <c r="H660" s="36">
        <f t="shared" si="68"/>
        <v>232000000</v>
      </c>
      <c r="I660" s="36">
        <f t="shared" si="68"/>
        <v>0</v>
      </c>
      <c r="J660" s="36">
        <f t="shared" si="68"/>
        <v>0</v>
      </c>
      <c r="K660" s="36">
        <f t="shared" si="68"/>
        <v>200317115</v>
      </c>
      <c r="L660" s="36">
        <f t="shared" si="68"/>
        <v>1637263367.8816671</v>
      </c>
      <c r="M660" s="36">
        <f t="shared" si="68"/>
        <v>122227200.11833334</v>
      </c>
    </row>
    <row r="661" spans="4:16" ht="20.25" customHeight="1">
      <c r="D661" s="46" t="s">
        <v>1137</v>
      </c>
      <c r="E661" s="36">
        <f t="shared" ref="E661:F661" si="69">E644</f>
        <v>671093100</v>
      </c>
      <c r="F661" s="36">
        <f t="shared" si="69"/>
        <v>498387918.74648917</v>
      </c>
      <c r="G661" s="36">
        <f>G644</f>
        <v>172705181.25351089</v>
      </c>
      <c r="H661" s="36">
        <f t="shared" ref="H661:M661" si="70">H644</f>
        <v>70800000</v>
      </c>
      <c r="I661" s="36">
        <f t="shared" si="70"/>
        <v>0</v>
      </c>
      <c r="J661" s="36">
        <f t="shared" si="70"/>
        <v>0</v>
      </c>
      <c r="K661" s="36">
        <f t="shared" si="70"/>
        <v>89047264</v>
      </c>
      <c r="L661" s="36">
        <f t="shared" si="70"/>
        <v>512758188.74648917</v>
      </c>
      <c r="M661" s="36">
        <f t="shared" si="70"/>
        <v>56734911.253510892</v>
      </c>
    </row>
    <row r="662" spans="4:16" ht="20.25" customHeight="1">
      <c r="D662" s="57" t="s">
        <v>1215</v>
      </c>
      <c r="E662" s="58">
        <f t="shared" ref="E662:F662" si="71">SUM(E659:E661)</f>
        <v>2784805434</v>
      </c>
      <c r="F662" s="58">
        <f t="shared" si="71"/>
        <v>2137234328.6281562</v>
      </c>
      <c r="G662" s="58">
        <f>SUM(G659:G661)</f>
        <v>641322121.37184429</v>
      </c>
      <c r="H662" s="58">
        <f t="shared" ref="H662:M662" si="72">SUM(H659:H661)</f>
        <v>302800000</v>
      </c>
      <c r="I662" s="58">
        <f t="shared" si="72"/>
        <v>0</v>
      </c>
      <c r="J662" s="58">
        <f t="shared" si="72"/>
        <v>0</v>
      </c>
      <c r="K662" s="58">
        <f t="shared" si="72"/>
        <v>293867745</v>
      </c>
      <c r="L662" s="58">
        <f t="shared" si="72"/>
        <v>2260512412.6281562</v>
      </c>
      <c r="M662" s="58">
        <f t="shared" si="72"/>
        <v>190693021.37184423</v>
      </c>
    </row>
  </sheetData>
  <mergeCells count="5">
    <mergeCell ref="A1:C1"/>
    <mergeCell ref="A10:D10"/>
    <mergeCell ref="A572:D572"/>
    <mergeCell ref="A644:D644"/>
    <mergeCell ref="A645:D64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4"/>
  <sheetViews>
    <sheetView workbookViewId="0">
      <selection activeCell="D659" sqref="D659:M665"/>
    </sheetView>
  </sheetViews>
  <sheetFormatPr defaultRowHeight="14.25"/>
  <cols>
    <col min="1" max="1" width="16.125" bestFit="1" customWidth="1"/>
    <col min="2" max="2" width="24.75" customWidth="1"/>
    <col min="3" max="3" width="19.875" customWidth="1"/>
    <col min="4" max="4" width="20.25" customWidth="1"/>
    <col min="5" max="5" width="12.875" customWidth="1"/>
  </cols>
  <sheetData>
    <row r="2" spans="1:6" ht="27.75" customHeight="1">
      <c r="A2" s="152" t="s">
        <v>1291</v>
      </c>
      <c r="B2" s="152"/>
      <c r="C2" s="152"/>
      <c r="D2" s="152"/>
    </row>
    <row r="4" spans="1:6" ht="27" customHeight="1">
      <c r="A4" s="87" t="s">
        <v>1288</v>
      </c>
      <c r="B4" s="88" t="s">
        <v>1289</v>
      </c>
      <c r="C4" s="88" t="s">
        <v>1293</v>
      </c>
      <c r="D4" s="88" t="s">
        <v>1290</v>
      </c>
    </row>
    <row r="5" spans="1:6" ht="27" customHeight="1">
      <c r="A5" s="87" t="s">
        <v>1282</v>
      </c>
      <c r="B5" s="89" t="s">
        <v>1279</v>
      </c>
      <c r="C5" s="90">
        <v>288027156</v>
      </c>
      <c r="D5" s="90">
        <v>0</v>
      </c>
      <c r="E5" s="85"/>
      <c r="F5" s="85"/>
    </row>
    <row r="6" spans="1:6" ht="27" customHeight="1">
      <c r="A6" s="87" t="s">
        <v>1280</v>
      </c>
      <c r="B6" s="89" t="s">
        <v>1281</v>
      </c>
      <c r="C6" s="90">
        <v>197710109</v>
      </c>
      <c r="D6" s="90">
        <f>C5+C6</f>
        <v>485737265</v>
      </c>
      <c r="E6" s="85"/>
      <c r="F6" s="85"/>
    </row>
    <row r="7" spans="1:6" ht="27" customHeight="1">
      <c r="A7" s="87" t="s">
        <v>1292</v>
      </c>
      <c r="B7" s="89" t="s">
        <v>1283</v>
      </c>
      <c r="C7" s="91">
        <v>-264958520</v>
      </c>
      <c r="D7" s="91">
        <f>D6+C7</f>
        <v>220778745</v>
      </c>
      <c r="E7" s="85"/>
      <c r="F7" s="85"/>
    </row>
    <row r="8" spans="1:6" ht="27" customHeight="1">
      <c r="A8" s="87" t="s">
        <v>1284</v>
      </c>
      <c r="B8" s="89" t="s">
        <v>1285</v>
      </c>
      <c r="C8" s="91">
        <v>255049863</v>
      </c>
      <c r="D8" s="91">
        <f>D7+C8</f>
        <v>475828608</v>
      </c>
      <c r="E8" s="85"/>
      <c r="F8" s="85"/>
    </row>
    <row r="9" spans="1:6" ht="27" customHeight="1">
      <c r="A9" s="84"/>
      <c r="B9" s="84"/>
      <c r="C9" s="85"/>
      <c r="D9" s="86" t="s">
        <v>1286</v>
      </c>
      <c r="E9" s="85"/>
      <c r="F9" s="85"/>
    </row>
    <row r="10" spans="1:6" ht="18.75">
      <c r="A10" s="84"/>
      <c r="B10" s="84"/>
      <c r="C10" s="85"/>
      <c r="D10" s="86" t="s">
        <v>1287</v>
      </c>
      <c r="E10" s="85"/>
      <c r="F10" s="85"/>
    </row>
    <row r="11" spans="1:6" ht="18.75">
      <c r="A11" s="84"/>
      <c r="B11" s="84"/>
      <c r="C11" s="85"/>
      <c r="D11" s="85" t="s">
        <v>1286</v>
      </c>
      <c r="E11" s="85"/>
      <c r="F11" s="85"/>
    </row>
    <row r="12" spans="1:6" ht="18.75">
      <c r="A12" s="84"/>
      <c r="B12" s="84"/>
      <c r="C12" s="85"/>
      <c r="D12" s="85"/>
      <c r="E12" s="85"/>
      <c r="F12" s="85"/>
    </row>
    <row r="13" spans="1:6">
      <c r="C13" s="83"/>
      <c r="D13" s="83"/>
      <c r="E13" s="83"/>
      <c r="F13" s="83"/>
    </row>
    <row r="14" spans="1:6">
      <c r="C14" s="83"/>
      <c r="D14" s="83"/>
      <c r="E14" s="83"/>
      <c r="F14" s="83"/>
    </row>
    <row r="15" spans="1:6">
      <c r="C15" s="83"/>
      <c r="D15" s="83"/>
      <c r="E15" s="83"/>
      <c r="F15" s="83"/>
    </row>
    <row r="16" spans="1:6">
      <c r="C16" s="83"/>
      <c r="D16" s="83"/>
      <c r="E16" s="83"/>
      <c r="F16" s="83"/>
    </row>
    <row r="17" spans="3:6">
      <c r="C17" s="83"/>
      <c r="D17" s="83"/>
      <c r="E17" s="83"/>
      <c r="F17" s="83"/>
    </row>
    <row r="18" spans="3:6">
      <c r="C18" s="83"/>
      <c r="D18" s="83"/>
      <c r="E18" s="83"/>
      <c r="F18" s="83"/>
    </row>
    <row r="19" spans="3:6">
      <c r="C19" s="83"/>
      <c r="D19" s="83"/>
      <c r="E19" s="83"/>
      <c r="F19" s="83"/>
    </row>
    <row r="20" spans="3:6">
      <c r="C20" s="83"/>
      <c r="D20" s="83"/>
      <c r="E20" s="83"/>
      <c r="F20" s="83"/>
    </row>
    <row r="21" spans="3:6">
      <c r="C21" s="83"/>
      <c r="D21" s="83"/>
      <c r="E21" s="83"/>
      <c r="F21" s="83"/>
    </row>
    <row r="22" spans="3:6">
      <c r="C22" s="83"/>
      <c r="D22" s="83"/>
      <c r="E22" s="83"/>
      <c r="F22" s="83"/>
    </row>
    <row r="23" spans="3:6">
      <c r="C23" s="83"/>
      <c r="D23" s="83"/>
      <c r="E23" s="83"/>
      <c r="F23" s="83"/>
    </row>
    <row r="24" spans="3:6">
      <c r="C24" s="83"/>
      <c r="D24" s="83"/>
      <c r="E24" s="83"/>
      <c r="F24" s="83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2016년감가상각비</vt:lpstr>
      <vt:lpstr>2017년감가상각비</vt:lpstr>
      <vt:lpstr>자산관리현황</vt:lpstr>
      <vt:lpstr>2018년감가상각비</vt:lpstr>
      <vt:lpstr>자본금현황</vt:lpstr>
      <vt:lpstr>'2016년감가상각비'!Print_Area</vt:lpstr>
      <vt:lpstr>'2017년감가상각비'!Print_Area</vt:lpstr>
      <vt:lpstr>'2018년감가상각비'!Print_Area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2019-09-02T05:46:19Z</cp:lastPrinted>
  <dcterms:created xsi:type="dcterms:W3CDTF">2013-02-13T06:24:30Z</dcterms:created>
  <dcterms:modified xsi:type="dcterms:W3CDTF">2023-08-28T09:43:12Z</dcterms:modified>
</cp:coreProperties>
</file>